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uarios\jrivera\Escritorio\BRAULIO DOCUMENTOS\CONACYT BRAULIO\EVALUACIÓN\MIR\MIR 2019\Reporte 1° trim 2019\"/>
    </mc:Choice>
  </mc:AlternateContent>
  <bookViews>
    <workbookView xWindow="0" yWindow="0" windowWidth="19200" windowHeight="10860"/>
  </bookViews>
  <sheets>
    <sheet name="1T" sheetId="1" r:id="rId1"/>
    <sheet name="Semaforizacion" sheetId="2" r:id="rId2"/>
  </sheets>
  <definedNames>
    <definedName name="_xlnm._FilterDatabase" localSheetId="0" hidden="1">'1T'!$B$11:$L$24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3" i="1" l="1"/>
  <c r="J14" i="1"/>
  <c r="J15" i="1"/>
  <c r="J16" i="1"/>
  <c r="J17" i="1"/>
  <c r="J18" i="1"/>
  <c r="J19" i="1"/>
  <c r="J20" i="1"/>
  <c r="J21" i="1"/>
  <c r="J22" i="1"/>
  <c r="J24" i="1"/>
  <c r="J12" i="1"/>
  <c r="K13" i="1" l="1"/>
  <c r="K12" i="1"/>
  <c r="K14" i="1" l="1"/>
  <c r="K15" i="1"/>
  <c r="K16" i="1"/>
  <c r="K17" i="1"/>
  <c r="K19" i="1"/>
  <c r="K20" i="1"/>
  <c r="K21" i="1"/>
  <c r="K22" i="1"/>
  <c r="K23" i="1"/>
  <c r="K24" i="1"/>
  <c r="K18" i="1" l="1"/>
  <c r="J30" i="1" s="1"/>
  <c r="J32" i="1" l="1"/>
  <c r="J31" i="1"/>
</calcChain>
</file>

<file path=xl/sharedStrings.xml><?xml version="1.0" encoding="utf-8"?>
<sst xmlns="http://schemas.openxmlformats.org/spreadsheetml/2006/main" count="74" uniqueCount="56">
  <si>
    <t xml:space="preserve">Causas, riesgos y acciones específicas a seguir para su regularización
</t>
  </si>
  <si>
    <t>METAS</t>
  </si>
  <si>
    <t>Nombre del Indicador</t>
  </si>
  <si>
    <t>AVANCE DE INDICADORES POR PROGRAMA PRESUPUESTARIO</t>
  </si>
  <si>
    <t>Meta programada</t>
  </si>
  <si>
    <t>Porcentaje del presupuesto ejercido en la operación del programa</t>
  </si>
  <si>
    <t>Porcentaje de Informes técnicos enviados a dictaminar respecto de los recibidos</t>
  </si>
  <si>
    <t>Programa Presupuestario</t>
  </si>
  <si>
    <t>Porcentaje de convocatorias publicadas</t>
  </si>
  <si>
    <t>F002</t>
  </si>
  <si>
    <t>S192</t>
  </si>
  <si>
    <t>Numerador programado</t>
  </si>
  <si>
    <t>Denominador programado</t>
  </si>
  <si>
    <t xml:space="preserve">S190 </t>
  </si>
  <si>
    <t xml:space="preserve">S191  </t>
  </si>
  <si>
    <t xml:space="preserve">S278 </t>
  </si>
  <si>
    <t>Semaforización</t>
  </si>
  <si>
    <t>Semáforo</t>
  </si>
  <si>
    <t>Porcentaje de cumplimiento de la meta programada</t>
  </si>
  <si>
    <t>Parámetro de Semaforización</t>
  </si>
  <si>
    <t>Indicadores</t>
  </si>
  <si>
    <r>
      <rPr>
        <b/>
        <sz val="11"/>
        <color theme="1"/>
        <rFont val="Calibri"/>
        <family val="2"/>
        <scheme val="minor"/>
      </rPr>
      <t xml:space="preserve">Fuente: </t>
    </r>
    <r>
      <rPr>
        <i/>
        <sz val="11"/>
        <color theme="1"/>
        <rFont val="Calibri"/>
        <family val="2"/>
        <scheme val="minor"/>
      </rPr>
      <t xml:space="preserve">Guía para el Diseño de Indicadores Estratégicos - SHCP (pp. 27-30)
</t>
    </r>
    <r>
      <rPr>
        <b/>
        <sz val="11"/>
        <color theme="1"/>
        <rFont val="Calibri"/>
        <family val="2"/>
        <scheme val="minor"/>
      </rPr>
      <t xml:space="preserve">
Parámetros de semaforización
</t>
    </r>
    <r>
      <rPr>
        <sz val="11"/>
        <color theme="1"/>
        <rFont val="Calibri"/>
        <family val="2"/>
        <scheme val="minor"/>
      </rPr>
      <t>Para poder dar seguimiento, realizar la evaluación adecuada y contar con elementos para la toma de decisiones, deberán establecerse los parámetros de semaforización que identifiquen si el cumplimiento del indicador fue el adecuado o esperado.
Mediante los parámetros de semaforización se indica cuando el comportamiento del indicador es:
• Aceptable (verde): el valor alcanzado del indicador se encuentra en un rango por encima o por debajo de la meta programada, pero se mantiene dentro del rango establecido. 
• Con riesgo (amarillo): el valor alcanzado del indicador es mayor o menor que la meta programada, pero se mantiene dentro del rango establecido. 
• Crítico (rojo): el valor alcanzado del indicador está muy por debajo de la meta programada o supera tanto la meta programada que se puede considerar como una falla de planeación (es decir la meta no fue bien establecida); de conformidad con los rangos establecidos.
El registro del valor de los p</t>
    </r>
    <r>
      <rPr>
        <b/>
        <sz val="11"/>
        <color theme="1"/>
        <rFont val="Calibri"/>
        <family val="2"/>
        <scheme val="minor"/>
      </rPr>
      <t>arámetros de semaforización debe ser expresado en términos del rango que se espera alcanzar respecto de la meta programada</t>
    </r>
    <r>
      <rPr>
        <sz val="11"/>
        <color theme="1"/>
        <rFont val="Calibri"/>
        <family val="2"/>
        <scheme val="minor"/>
      </rPr>
      <t xml:space="preserve">.
Por ejemplo:
</t>
    </r>
  </si>
  <si>
    <t>Porcentaje de cumplimiento del indicador es superior al umbral  amarillo-rojo (+- 25%)</t>
  </si>
  <si>
    <t>Porcentaje de cumplimiento del indicador entre el umbral verde-amarillo (+- 15%) y el umbral amarillo-rojo (+-25%)</t>
  </si>
  <si>
    <t>Porcentaje de cumplimiento del indicador inferior al umbral  verde-amarillo (+- 15%)</t>
  </si>
  <si>
    <t>COMITÉ DE CONTROL
 Y DESEMPEÑO INSTITUCIONAL
2a SESIÓN ORDINARIA 2018</t>
  </si>
  <si>
    <t>Numerador alcanzado</t>
  </si>
  <si>
    <t>Denominador alcanzado</t>
  </si>
  <si>
    <t>Meta alcanzada</t>
  </si>
  <si>
    <t>Tasa de variación de becas para la Consolidación de Doctores vigentes.</t>
  </si>
  <si>
    <t>Porcentaje de Nuevas Becas de Posgrado otorgadas.</t>
  </si>
  <si>
    <t>Tasa de variación de becas de posgrado vigentes.</t>
  </si>
  <si>
    <t>Porcentaje de solicitudes para becas de posgrado dictaminadas en los tiempos señalados en las convocatorias.</t>
  </si>
  <si>
    <t>Porcentaje de estímulos económicos de la modalidad Investigador Nacional Nivel II con respecto al total de miembros del SNI entregados</t>
  </si>
  <si>
    <t>Porcentaje de estímulos económicos de la modalidad Candidato a Investigador Nacional con respecto al total de miembros del SNI entregados</t>
  </si>
  <si>
    <t>Porcentaje de estímulos económicos de la modalidad Investigador Nacional Nivel III con respecto al total de miembros del SNI entregados</t>
  </si>
  <si>
    <t>Porcentaje de estímulos económicos de la modalidad Investigador Nacional Nivel I con respecto al total de miembros del SNI entregados</t>
  </si>
  <si>
    <t>Porcentaje de informes técnicos de proyectos enviados a evaluar</t>
  </si>
  <si>
    <t>Etiquetas de fila</t>
  </si>
  <si>
    <t>Total general</t>
  </si>
  <si>
    <t>Verde</t>
  </si>
  <si>
    <t>Amarillo</t>
  </si>
  <si>
    <t>Rojo</t>
  </si>
  <si>
    <t xml:space="preserve">Porcentaje de recursos ministrados  </t>
  </si>
  <si>
    <t>Causa: El incremento en el número de becas vigentes para la Consolidación de Doctortes durante el primer trimestre del 2019, respecto al trimestre del 2018, se debe a que durante el 2018 (después del segundo trimestre) hubo un incremento en la asignación de becas nuevas para la Consolidación de Doctores. Lo anterior,  se derivó del cambio en la operación de los programas de estancias posdoctorales nacionales (1er y 2do año) y Retenciones y Repatriaciones: a diferencia de los años anteriores, a partir del 2018 el Conacyt realiza el pago mensual directamente a los beneficiarios, sin que se erogue el 100% de la beca en una sola emisión a las Instituciones académicas, como se realizó hasta el 2017.</t>
  </si>
  <si>
    <t xml:space="preserve">Causa: "*Debido a que los fondos CONACYT son multianuales, el patrimonio de los mismos se conforma por las aportaciones recibidas a lo largo del tiempo, el patrimonio del FOINS y FONCICYT es distinto a lo que era cuando se calcularon las metas.
  * El monto ministrado también varía dado que el flujo de operación de los fondos es cambiante acorde a la dinámica de operación de los proyectos que apoyan."
Efecto:* Debido al cambio de administración, la operación de los fideicomisos y del programa se vio afectada durante el primer trimestre del 2019, ya que no se contaba con los nombramientos y poderes que permitieran autorizar y ministrar los proyectos, provocando así una diferencia en lo programado
 Otros Motivos: El patrimonio de los fondos es multianual, y se conforma por: las aportaciones de CONACYT,  las aportaciones de terceros, los rendimientos generados, las devoluciones de los sujetos de apoyo y el patrimonio del año anterior. Por lo que la base de cálculo del indicador siempre será dinámica dado el flujo de recursos de los fideicomisos.
  </t>
  </si>
  <si>
    <t>Causa: Aunque el numerador varió, prácticamente se alcanzó la meta y se entregaron a tiempo todos los estímulos que debieron entregarse. La diferencia radica en aquellas personas que no cumplieron con los requisitos reglamentarios para ser acreedores a un estímulo económico</t>
  </si>
  <si>
    <t>Causa: La meta planteada resultó algo optimista en la estimación  de pagos a beneficiarios por fallecimiento, ayudantes y pago por docencia que se suman al pago de estímulos económicos de los investigadores en sus diferentes niveles. Se ajustará en los próximos trimestres.</t>
  </si>
  <si>
    <t>Causa: "Originalmente, la meta planeada del indicador es de 87.03% al término del primer trimestre de 2019. Este indicador se compone de un numerador correspondiente a 275 informes enviados a dictaminar y un denominador de 316 informes recibidos. Sin embargo, dado el cambio gubernamental, prevaleció la incertidumbre respecto a la continuidad del programa. Algunos fondos están proyectados a desaparecer. Por este motivo, la meta registrada corresponde a cero en el numerador y denominador para el primer trimestre de 2019.  Partiendo de aquella cifra original planeada (275/316), el número de informes técnicos recibidos durante el primer trimestre del año 2019 fue menor a lo registrado en el año 2018; en buena medida, porque el volumen de proyectos en seguimiento decayó. Entre las razones de esta caída se encuentran las siguientes: existen propuestas cuya formalización presentan problemas de carácter administrativo por el cambio de dirección; así como técnicos, con la firma del Convenio de Asignación de Recursos en el módulo del sistema informático. Asimismo, la publicación de convocatorias se ha detenido. Por último, varios Fondos Sectoriales reportan anomalías en sus plataformas informáticas, ya que no registran adecuadamente los informes técnicos recibidos y enviados a dictaminar. Sobre al porqué la meta del indicador rebasa el 100%, se presentó un número de informes técnicos recibidos durante las últimas semanas del año 2018. Por lo tanto, el envío de estos informes para su dictamen sucedió durante el primer trimestre del año 2019, superando los recibidos durante este periodo."
Efecto: La meta alcanzada difiere de la planeada</t>
  </si>
  <si>
    <t>Causa: Se está 52.17 puntos porcentuales por debajo del cumplimiento de la meta planteada. En términos absolutos 24 informes no se enviaron a evaluar debido principalmente a los cambios administrativos en las direcciones regionales.
Otros Motivos: IMPORTANTE: el valor real de este indicador es 47. 82%, que deriva de la aplicación de la fórmula indicada con los siguientes valores: (22/46) *100. Sin embargo, no es posible capturar dicho resultado debido a que el tipo de fórmula vigente [(A/B) *100] indica automáticamente el valor del denominador del acumulado anual (215) al denominador de todos los cocientes de los periodos intermedios. En este caso, afectando el planteamiento de los indicadores de los tres primeros trimestres. En este sentido, la Dirección Adjunta de Desarrollo Regional ha solicitado mediante el memorándum F2000/M-206/2019 a la Dirección Adjunta de Planeación y Evaluación del Consejo Nacional de Ciencia y Tecnología llevar a cabo las gestiones necesarias con su contraparte en la Secretaría de Hacienda y Crédito Público para corregir este, y otros elementos, en la Matriz de Indicadores para Resultados del Pp S278.</t>
  </si>
  <si>
    <t>Causa:  El número de becas vigentes de posgrado se mantuvo conforme lo planeado. A pesar del menor número de becas nuevas en este trimestre
Efecto:  Se continua apoyando a la  comunidad científica, vía el número de becas vigentes en el primer trimestre de 2019.</t>
  </si>
  <si>
    <t>Causa:  Los procedimientos necesarios para la evaluación de las solicitudes para becas de posgrado fueron planeados, ejecutados y monitoreados de manera adecuada, por lo que todas las solicitudes fueron evaluadas.
Efecto:  Todas las solicitudes cuentan con una evaluación que permite continuar con el proceso de formalización para que eventualmente se conviertan en becas nuevas.</t>
  </si>
  <si>
    <t>Causa: La planeación de convocatorias, a emitirse durante el año fiscal 2019, se hizo con base en el histórico de las convocatorias emitidas durante el sexenio pasado. Sin embargo, durante el presente trimestre, la DAPYB diseñó un nuevo calendario de emisión de convocatorias, conforme con las nuevas directrices de la presente administración. Por ello, el numerador y denominador, planeado para el presente trimestre (44), no coincide con lo reportado (16).  Para efectos del presente reporte, se considera que las actividades de planeación, elaboración y publicación de las convocatorias fueron exitosas si se publicaron en tiempo y forma las convocatorias previstas por la nueva administración, independientemente del número de documentos materializados. Por ejemplo: según la calendarización de convocatorias, estaba previsto que durante el mes de marzo se emitieran dos Convocatorias independientes, Repatriación 2019 y Retención 2019; sin embargo, en la práctica, ambas convocatorias se emitieron en un solo documento denominado "Convocatoria 2019 (1) de Repatriaciones y Retenciones". Asimismo, según la calendarización de las convocatorias, estaba prevista la emisión de la Convocatoria "Becas al extranjero con los Consejos Estatales"; en la práctica esta convocatoria se materializó en seis documentos: uno por cada región. En ambos casos, reportamos que el objeto de la calendarización fue verificado: emisión exitosa (en tiempo y forma) de las convocatorias. 
Efecto: Los postulantes a beca tienen en tiempo y forma las convocatorias para concer con todo detalle los requisitos, beneficios y compromisos que adquieren en caso de convertirse en becarios.  Además, dependiendo del inicio de su programa, una vez que adquieren la beca tienen la certeza que recibirán el pago por el periodo completo que dura la beca.</t>
  </si>
  <si>
    <t>Causa: No se asignaron nuevas becas nacionales de posgrado en el periodo conforme lo planeado. La asignación de becas se realizará a partir del mes de abril.  El indicador se reporta en medio del proceso que se lleva a cabo para la asignación de nuevas becas. El resto del proceso quedará reflejado en el siguiente trimestre. 
Efecto: Los becarios que cuenten con una beca nueva en el trimestre II y cuyo programa de estudios haya iniciado en el trimestre I recibirán un pago retroactivo, como es común por los distintos tiempos de inicio de los programas.</t>
  </si>
  <si>
    <t>Causa: Aunque el numerador varió, prácticamente se alcanzó la meta y se entregaron a tiempo todos los estímulos que debieron entregarse. La diferencia radica en aquellas personas que no cumplieron con los requisitos reglamentarios para ser acreedores a un estímulo económico.</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</si>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</sst>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font>
      <sz val="11"/>
      <color theme="1"/>
      <name val="Calibri"/>
      <family val="2"/>
      <scheme val="minor"/>
    </font>
    <font>
      <sz val="8"/>
      <color theme="1"/>
      <name val="Calibri"/>
      <family val="2"/>
      <scheme val="minor"/>
    </font>
    <font>
      <sz val="9"/>
      <color theme="1"/>
      <name val="Calibri"/>
      <family val="2"/>
      <scheme val="minor"/>
    </font>
    <font>
      <b/>
      <sz val="11"/>
      <name val="Arial"/>
      <family val="2"/>
    </font>
    <font>
      <sz val="11"/>
      <name val="Calibri"/>
      <family val="2"/>
      <scheme val="minor"/>
    </font>
    <font>
      <b/>
      <sz val="11"/>
      <color rgb="FF000000"/>
      <name val="Soberana Sans"/>
      <family val="3"/>
    </font>
    <font>
      <b/>
      <sz val="10"/>
      <name val="Arial"/>
      <family val="2"/>
    </font>
    <font>
      <b/>
      <sz val="10"/>
      <color rgb="FF000000"/>
      <name val="Soberana Sans"/>
      <family val="3"/>
    </font>
    <font>
      <b/>
      <sz val="11"/>
      <color theme="1"/>
      <name val="Calibri"/>
      <family val="2"/>
      <scheme val="minor"/>
    </font>
    <font>
      <b/>
      <sz val="9"/>
      <color theme="1"/>
      <name val="Calibri"/>
      <family val="2"/>
      <scheme val="minor"/>
    </font>
    <font>
      <i/>
      <sz val="11"/>
      <color theme="1"/>
      <name val="Calibri"/>
      <family val="2"/>
      <scheme val="minor"/>
    </font>
  </fonts>
  <fills count="6">
    <fill>
      <patternFill patternType="none"/>
    </fill>
    <fill>
      <patternFill patternType="gray125"/>
    </fill>
    <fill>
      <patternFill patternType="solid">
        <fgColor theme="0" tint="-0.249977111117893"/>
        <bgColor indexed="64"/>
      </patternFill>
    </fill>
    <fill>
      <patternFill patternType="solid">
        <fgColor theme="4" tint="0.79998168889431442"/>
        <bgColor theme="4" tint="0.79998168889431442"/>
      </patternFill>
    </fill>
    <fill>
      <patternFill patternType="solid">
        <fgColor theme="0"/>
        <bgColor indexed="64"/>
      </patternFill>
    </fill>
    <fill>
      <patternFill patternType="solid">
        <fgColor theme="0"/>
        <bgColor theme="4" tint="0.79998168889431442"/>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theme="4" tint="0.39997558519241921"/>
      </bottom>
      <diagonal/>
    </border>
    <border>
      <left/>
      <right/>
      <top style="thin">
        <color theme="4" tint="0.3999755851924192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8">
    <xf numFmtId="0" fontId="0" fillId="0" borderId="0" xfId="0"/>
    <xf numFmtId="0" fontId="1" fillId="0" borderId="0" xfId="0" applyFont="1"/>
    <xf numFmtId="0" fontId="2" fillId="0" borderId="0" xfId="0" applyFont="1"/>
    <xf numFmtId="0" fontId="2" fillId="0" borderId="0" xfId="0" applyFont="1" applyFill="1"/>
    <xf numFmtId="0" fontId="3" fillId="0" borderId="0" xfId="0" applyFont="1" applyFill="1" applyBorder="1" applyAlignment="1">
      <alignment horizontal="center" vertical="center" wrapText="1"/>
    </xf>
    <xf numFmtId="0" fontId="5" fillId="2" borderId="2" xfId="0" applyFont="1" applyFill="1" applyBorder="1" applyAlignment="1">
      <alignment vertical="center" wrapText="1"/>
    </xf>
    <xf numFmtId="0" fontId="6" fillId="2" borderId="2" xfId="0" applyFont="1" applyFill="1" applyBorder="1" applyAlignment="1">
      <alignment vertical="center" wrapText="1"/>
    </xf>
    <xf numFmtId="0" fontId="3" fillId="0" borderId="0"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horizontal="center" vertical="center"/>
    </xf>
    <xf numFmtId="0" fontId="9" fillId="0" borderId="0" xfId="0" applyFont="1"/>
    <xf numFmtId="0" fontId="0" fillId="0" borderId="0" xfId="0" applyAlignment="1">
      <alignment vertical="top" wrapText="1"/>
    </xf>
    <xf numFmtId="0" fontId="0" fillId="0" borderId="1" xfId="0" applyFill="1" applyBorder="1" applyAlignment="1">
      <alignment horizontal="left" vertical="top" wrapText="1"/>
    </xf>
    <xf numFmtId="0" fontId="0" fillId="0" borderId="1" xfId="0" applyFill="1" applyBorder="1" applyAlignment="1">
      <alignment vertical="center" wrapText="1"/>
    </xf>
    <xf numFmtId="4" fontId="0" fillId="0" borderId="1" xfId="0" applyNumberFormat="1" applyFill="1" applyBorder="1" applyAlignment="1">
      <alignment vertical="center" wrapText="1"/>
    </xf>
    <xf numFmtId="2" fontId="4" fillId="0" borderId="1" xfId="0" applyNumberFormat="1" applyFont="1" applyFill="1" applyBorder="1" applyAlignment="1">
      <alignment vertical="center" wrapText="1"/>
    </xf>
    <xf numFmtId="0" fontId="7" fillId="2" borderId="8"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6" fillId="0" borderId="7" xfId="0" applyFont="1" applyFill="1" applyBorder="1" applyAlignment="1">
      <alignment vertical="center" wrapText="1"/>
    </xf>
    <xf numFmtId="0" fontId="6" fillId="0" borderId="6" xfId="0" applyFont="1" applyFill="1" applyBorder="1" applyAlignment="1">
      <alignment vertical="center" wrapText="1"/>
    </xf>
    <xf numFmtId="0" fontId="0" fillId="0" borderId="0" xfId="0" applyNumberFormat="1"/>
    <xf numFmtId="0" fontId="8" fillId="3" borderId="10" xfId="0" applyFont="1" applyFill="1" applyBorder="1"/>
    <xf numFmtId="0" fontId="8" fillId="3" borderId="11" xfId="0" applyNumberFormat="1" applyFont="1" applyFill="1" applyBorder="1"/>
    <xf numFmtId="0" fontId="8" fillId="3" borderId="10" xfId="0" applyFont="1" applyFill="1" applyBorder="1" applyAlignment="1">
      <alignment horizontal="right"/>
    </xf>
    <xf numFmtId="0" fontId="3" fillId="4" borderId="0" xfId="0" applyFont="1" applyFill="1" applyBorder="1" applyAlignment="1">
      <alignment horizontal="center" vertical="center" wrapText="1"/>
    </xf>
    <xf numFmtId="0" fontId="7" fillId="4" borderId="1" xfId="0" applyFont="1" applyFill="1" applyBorder="1" applyAlignment="1">
      <alignment horizontal="center" vertical="center" wrapText="1"/>
    </xf>
    <xf numFmtId="4" fontId="0" fillId="4" borderId="1" xfId="0" applyNumberFormat="1" applyFill="1" applyBorder="1" applyAlignment="1">
      <alignment vertical="center" wrapText="1"/>
    </xf>
    <xf numFmtId="0" fontId="2" fillId="4" borderId="0" xfId="0" applyFont="1" applyFill="1"/>
    <xf numFmtId="0" fontId="8" fillId="5" borderId="10" xfId="0" applyFont="1" applyFill="1" applyBorder="1"/>
    <xf numFmtId="0" fontId="0" fillId="4" borderId="0" xfId="0" applyFill="1" applyAlignment="1">
      <alignment horizontal="left"/>
    </xf>
    <xf numFmtId="0" fontId="8" fillId="5" borderId="11" xfId="0" applyFont="1" applyFill="1" applyBorder="1" applyAlignment="1">
      <alignment horizontal="left"/>
    </xf>
    <xf numFmtId="0" fontId="8" fillId="5" borderId="10" xfId="0" applyFont="1" applyFill="1" applyBorder="1" applyAlignment="1">
      <alignment horizontal="right"/>
    </xf>
    <xf numFmtId="0" fontId="0" fillId="4" borderId="0" xfId="0" applyNumberFormat="1" applyFill="1"/>
    <xf numFmtId="0" fontId="8" fillId="5" borderId="11" xfId="0" applyNumberFormat="1" applyFont="1" applyFill="1" applyBorder="1"/>
    <xf numFmtId="0" fontId="0" fillId="4" borderId="1" xfId="0" applyFill="1" applyBorder="1" applyAlignment="1">
      <alignment vertical="center" wrapText="1"/>
    </xf>
    <xf numFmtId="0" fontId="3"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238125</xdr:colOff>
          <xdr:row>0</xdr:row>
          <xdr:rowOff>28575</xdr:rowOff>
        </xdr:from>
        <xdr:to>
          <xdr:col>2</xdr:col>
          <xdr:colOff>876300</xdr:colOff>
          <xdr:row>6</xdr:row>
          <xdr:rowOff>66675</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11</xdr:col>
      <xdr:colOff>1083614</xdr:colOff>
      <xdr:row>0</xdr:row>
      <xdr:rowOff>171450</xdr:rowOff>
    </xdr:from>
    <xdr:to>
      <xdr:col>12</xdr:col>
      <xdr:colOff>11201</xdr:colOff>
      <xdr:row>4</xdr:row>
      <xdr:rowOff>133650</xdr:rowOff>
    </xdr:to>
    <xdr:pic>
      <xdr:nvPicPr>
        <xdr:cNvPr id="2" name="Imagen 1"/>
        <xdr:cNvPicPr>
          <a:picLocks noChangeAspect="1"/>
        </xdr:cNvPicPr>
      </xdr:nvPicPr>
      <xdr:blipFill>
        <a:blip xmlns:r="http://schemas.openxmlformats.org/officeDocument/2006/relationships" r:embed="rId1"/>
        <a:stretch>
          <a:fillRect/>
        </a:stretch>
      </xdr:blipFill>
      <xdr:spPr>
        <a:xfrm>
          <a:off x="5610790" y="171450"/>
          <a:ext cx="2210913" cy="6569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1154206</xdr:colOff>
      <xdr:row>0</xdr:row>
      <xdr:rowOff>4056529</xdr:rowOff>
    </xdr:from>
    <xdr:to>
      <xdr:col>0</xdr:col>
      <xdr:colOff>8602372</xdr:colOff>
      <xdr:row>8</xdr:row>
      <xdr:rowOff>43500</xdr:rowOff>
    </xdr:to>
    <xdr:pic>
      <xdr:nvPicPr>
        <xdr:cNvPr id="3" name="Imagen 2"/>
        <xdr:cNvPicPr>
          <a:picLocks noChangeAspect="1"/>
        </xdr:cNvPicPr>
      </xdr:nvPicPr>
      <xdr:blipFill rotWithShape="1">
        <a:blip xmlns:r="http://schemas.openxmlformats.org/officeDocument/2006/relationships" r:embed="rId1"/>
        <a:srcRect l="12355" t="36607" r="14181" b="19205"/>
        <a:stretch/>
      </xdr:blipFill>
      <xdr:spPr>
        <a:xfrm>
          <a:off x="1154206" y="4056529"/>
          <a:ext cx="7448166" cy="2520000"/>
        </a:xfrm>
        <a:prstGeom prst="rect">
          <a:avLst/>
        </a:prstGeom>
        <a:ln>
          <a:solidFill>
            <a:schemeClr val="accent1"/>
          </a:solid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png"/><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61"/>
  <sheetViews>
    <sheetView showGridLines="0" tabSelected="1" topLeftCell="A9" zoomScale="80" zoomScaleNormal="80" zoomScaleSheetLayoutView="100" workbookViewId="0">
      <pane ySplit="3" topLeftCell="A12" activePane="bottomLeft" state="frozen"/>
      <selection activeCell="A9" sqref="A9"/>
      <selection pane="bottomLeft" activeCell="J12" sqref="J12"/>
    </sheetView>
  </sheetViews>
  <sheetFormatPr baseColWidth="10" defaultColWidth="11.42578125" defaultRowHeight="12"/>
  <cols>
    <col min="1" max="1" width="0.85546875" style="2" customWidth="1"/>
    <col min="2" max="2" width="21.28515625" style="2" customWidth="1"/>
    <col min="3" max="3" width="32" style="2" customWidth="1"/>
    <col min="4" max="4" width="21.5703125" style="2" bestFit="1" customWidth="1"/>
    <col min="5" max="5" width="18.85546875" style="2" customWidth="1"/>
    <col min="6" max="6" width="17.85546875" style="30" customWidth="1"/>
    <col min="7" max="7" width="30.7109375" style="2" bestFit="1" customWidth="1"/>
    <col min="8" max="8" width="22.140625" style="2" bestFit="1" customWidth="1"/>
    <col min="9" max="9" width="15.7109375" style="30" customWidth="1"/>
    <col min="10" max="10" width="17.85546875" style="2" customWidth="1"/>
    <col min="11" max="11" width="19.140625" style="2" customWidth="1"/>
    <col min="12" max="12" width="49.28515625" style="2" customWidth="1"/>
    <col min="13" max="16384" width="11.42578125" style="2"/>
  </cols>
  <sheetData>
    <row r="1" spans="1:12" s="3" customFormat="1" ht="15" customHeight="1">
      <c r="A1" s="38" t="s">
        <v>25</v>
      </c>
      <c r="B1" s="39"/>
      <c r="C1" s="40"/>
      <c r="D1" s="40"/>
      <c r="E1" s="40"/>
      <c r="F1" s="40"/>
      <c r="G1" s="40"/>
      <c r="H1" s="40"/>
      <c r="I1" s="40"/>
      <c r="J1" s="40"/>
      <c r="K1" s="40"/>
      <c r="L1" s="40"/>
    </row>
    <row r="2" spans="1:12" s="3" customFormat="1" ht="15" customHeight="1">
      <c r="A2" s="38"/>
      <c r="B2" s="41"/>
      <c r="C2" s="42"/>
      <c r="D2" s="42"/>
      <c r="E2" s="42"/>
      <c r="F2" s="42"/>
      <c r="G2" s="42"/>
      <c r="H2" s="42"/>
      <c r="I2" s="42"/>
      <c r="J2" s="42"/>
      <c r="K2" s="42"/>
      <c r="L2" s="42"/>
    </row>
    <row r="3" spans="1:12" s="3" customFormat="1" ht="12" customHeight="1">
      <c r="A3" s="38"/>
      <c r="B3" s="41"/>
      <c r="C3" s="42"/>
      <c r="D3" s="42"/>
      <c r="E3" s="42"/>
      <c r="F3" s="42"/>
      <c r="G3" s="42"/>
      <c r="H3" s="42"/>
      <c r="I3" s="42"/>
      <c r="J3" s="42"/>
      <c r="K3" s="42"/>
      <c r="L3" s="42"/>
    </row>
    <row r="4" spans="1:12" s="3" customFormat="1" ht="12" customHeight="1">
      <c r="A4" s="38"/>
      <c r="B4" s="41"/>
      <c r="C4" s="42"/>
      <c r="D4" s="42"/>
      <c r="E4" s="42"/>
      <c r="F4" s="42"/>
      <c r="G4" s="42"/>
      <c r="H4" s="42"/>
      <c r="I4" s="42"/>
      <c r="J4" s="42"/>
      <c r="K4" s="42"/>
      <c r="L4" s="42"/>
    </row>
    <row r="5" spans="1:12" s="3" customFormat="1" ht="12" customHeight="1">
      <c r="A5" s="38"/>
      <c r="B5" s="41"/>
      <c r="C5" s="42"/>
      <c r="D5" s="42"/>
      <c r="E5" s="42"/>
      <c r="F5" s="42"/>
      <c r="G5" s="42"/>
      <c r="H5" s="42"/>
      <c r="I5" s="42"/>
      <c r="J5" s="42"/>
      <c r="K5" s="42"/>
      <c r="L5" s="42"/>
    </row>
    <row r="6" spans="1:12" s="3" customFormat="1" ht="12" customHeight="1">
      <c r="A6" s="38"/>
      <c r="B6" s="41"/>
      <c r="C6" s="42"/>
      <c r="D6" s="42"/>
      <c r="E6" s="42"/>
      <c r="F6" s="42"/>
      <c r="G6" s="42"/>
      <c r="H6" s="42"/>
      <c r="I6" s="42"/>
      <c r="J6" s="42"/>
      <c r="K6" s="42"/>
      <c r="L6" s="42"/>
    </row>
    <row r="7" spans="1:12" s="3" customFormat="1" ht="12" customHeight="1">
      <c r="A7" s="38"/>
      <c r="B7" s="43"/>
      <c r="C7" s="44"/>
      <c r="D7" s="44"/>
      <c r="E7" s="44"/>
      <c r="F7" s="44"/>
      <c r="G7" s="44"/>
      <c r="H7" s="44"/>
      <c r="I7" s="44"/>
      <c r="J7" s="44"/>
      <c r="K7" s="44"/>
      <c r="L7" s="44"/>
    </row>
    <row r="8" spans="1:12" s="3" customFormat="1" ht="12" customHeight="1">
      <c r="C8" s="4"/>
      <c r="D8" s="7"/>
      <c r="E8" s="7"/>
      <c r="F8" s="27"/>
      <c r="G8" s="7"/>
      <c r="H8" s="7"/>
      <c r="I8" s="27"/>
      <c r="J8" s="4"/>
      <c r="K8" s="10"/>
      <c r="L8" s="4"/>
    </row>
    <row r="9" spans="1:12" s="3" customFormat="1" ht="34.5" customHeight="1">
      <c r="B9" s="38" t="s">
        <v>3</v>
      </c>
      <c r="C9" s="38"/>
      <c r="D9" s="38"/>
      <c r="E9" s="38"/>
      <c r="F9" s="38"/>
      <c r="G9" s="38"/>
      <c r="H9" s="38"/>
      <c r="I9" s="38"/>
      <c r="J9" s="38"/>
      <c r="K9" s="38"/>
      <c r="L9" s="38"/>
    </row>
    <row r="10" spans="1:12" s="1" customFormat="1" ht="12.75">
      <c r="D10" s="45" t="s">
        <v>1</v>
      </c>
      <c r="E10" s="46"/>
      <c r="F10" s="46"/>
      <c r="G10" s="46"/>
      <c r="H10" s="46"/>
      <c r="I10" s="47"/>
      <c r="J10" s="22"/>
      <c r="K10" s="21"/>
    </row>
    <row r="11" spans="1:12" ht="54">
      <c r="B11" s="5" t="s">
        <v>7</v>
      </c>
      <c r="C11" s="5" t="s">
        <v>2</v>
      </c>
      <c r="D11" s="8" t="s">
        <v>11</v>
      </c>
      <c r="E11" s="8" t="s">
        <v>12</v>
      </c>
      <c r="F11" s="28" t="s">
        <v>4</v>
      </c>
      <c r="G11" s="9" t="s">
        <v>26</v>
      </c>
      <c r="H11" s="9" t="s">
        <v>27</v>
      </c>
      <c r="I11" s="28" t="s">
        <v>28</v>
      </c>
      <c r="J11" s="19" t="s">
        <v>18</v>
      </c>
      <c r="K11" s="20" t="s">
        <v>16</v>
      </c>
      <c r="L11" s="6" t="s">
        <v>0</v>
      </c>
    </row>
    <row r="12" spans="1:12" ht="102" customHeight="1">
      <c r="B12" s="37" t="s">
        <v>9</v>
      </c>
      <c r="C12" s="16" t="s">
        <v>43</v>
      </c>
      <c r="D12" s="17">
        <v>709566503</v>
      </c>
      <c r="E12" s="17">
        <v>2630237379.5100002</v>
      </c>
      <c r="F12" s="29">
        <v>27</v>
      </c>
      <c r="G12" s="17">
        <v>216850000</v>
      </c>
      <c r="H12" s="17">
        <v>254612750.09</v>
      </c>
      <c r="I12" s="29">
        <v>85.17</v>
      </c>
      <c r="J12" s="18">
        <f>I12/F12*100</f>
        <v>315.44444444444446</v>
      </c>
      <c r="K12" s="12">
        <f>IF(ABS(J12-100)&lt;15,3,IF(ABS(J12-100)&gt;25,1,2))</f>
        <v>1</v>
      </c>
      <c r="L12" s="15" t="s">
        <v>45</v>
      </c>
    </row>
    <row r="13" spans="1:12" ht="102" customHeight="1">
      <c r="B13" s="37" t="s">
        <v>13</v>
      </c>
      <c r="C13" s="16" t="s">
        <v>29</v>
      </c>
      <c r="D13" s="17">
        <v>702</v>
      </c>
      <c r="E13" s="17">
        <v>689</v>
      </c>
      <c r="F13" s="29">
        <v>1.89</v>
      </c>
      <c r="G13" s="17">
        <v>1129</v>
      </c>
      <c r="H13" s="17">
        <v>689</v>
      </c>
      <c r="I13" s="29">
        <v>63.86</v>
      </c>
      <c r="J13" s="18">
        <f t="shared" ref="J13:J24" si="0">I13/F13*100</f>
        <v>3378.8359788359789</v>
      </c>
      <c r="K13" s="12">
        <f>IF(ABS(J13-100)&lt;15,3,IF(ABS(J13-100)&gt;25,1,2))</f>
        <v>1</v>
      </c>
      <c r="L13" s="15" t="s">
        <v>44</v>
      </c>
    </row>
    <row r="14" spans="1:12" ht="102" customHeight="1">
      <c r="B14" s="37" t="s">
        <v>13</v>
      </c>
      <c r="C14" s="16" t="s">
        <v>30</v>
      </c>
      <c r="D14" s="17">
        <v>6074</v>
      </c>
      <c r="E14" s="17">
        <v>6462</v>
      </c>
      <c r="F14" s="29">
        <v>93.99</v>
      </c>
      <c r="G14" s="17">
        <v>1394</v>
      </c>
      <c r="H14" s="17">
        <v>4610</v>
      </c>
      <c r="I14" s="29">
        <v>30.24</v>
      </c>
      <c r="J14" s="18">
        <f t="shared" si="0"/>
        <v>32.173635493137567</v>
      </c>
      <c r="K14" s="12">
        <f t="shared" ref="K14:K24" si="1">IF(ABS(J14-100)&lt;15,3,IF(ABS(J14-100)&gt;25,1,2))</f>
        <v>1</v>
      </c>
      <c r="L14" s="15" t="s">
        <v>53</v>
      </c>
    </row>
    <row r="15" spans="1:12" ht="102" customHeight="1">
      <c r="B15" s="37" t="s">
        <v>13</v>
      </c>
      <c r="C15" s="16" t="s">
        <v>31</v>
      </c>
      <c r="D15" s="17">
        <v>50496</v>
      </c>
      <c r="E15" s="17">
        <v>49506</v>
      </c>
      <c r="F15" s="29">
        <v>2</v>
      </c>
      <c r="G15" s="17">
        <v>50128</v>
      </c>
      <c r="H15" s="17">
        <v>49506</v>
      </c>
      <c r="I15" s="29">
        <v>1.26</v>
      </c>
      <c r="J15" s="18">
        <f t="shared" si="0"/>
        <v>63</v>
      </c>
      <c r="K15" s="12">
        <f t="shared" si="1"/>
        <v>1</v>
      </c>
      <c r="L15" s="15" t="s">
        <v>50</v>
      </c>
    </row>
    <row r="16" spans="1:12" ht="102" customHeight="1">
      <c r="B16" s="37" t="s">
        <v>13</v>
      </c>
      <c r="C16" s="16" t="s">
        <v>32</v>
      </c>
      <c r="D16" s="17">
        <v>6594</v>
      </c>
      <c r="E16" s="17">
        <v>6594</v>
      </c>
      <c r="F16" s="29">
        <v>100</v>
      </c>
      <c r="G16" s="17">
        <v>6633</v>
      </c>
      <c r="H16" s="17">
        <v>6633</v>
      </c>
      <c r="I16" s="29">
        <v>100</v>
      </c>
      <c r="J16" s="18">
        <f t="shared" si="0"/>
        <v>100</v>
      </c>
      <c r="K16" s="12">
        <f t="shared" si="1"/>
        <v>3</v>
      </c>
      <c r="L16" s="15" t="s">
        <v>51</v>
      </c>
    </row>
    <row r="17" spans="2:12" ht="102" customHeight="1">
      <c r="B17" s="37" t="s">
        <v>13</v>
      </c>
      <c r="C17" s="16" t="s">
        <v>8</v>
      </c>
      <c r="D17" s="17">
        <v>44</v>
      </c>
      <c r="E17" s="17">
        <v>44</v>
      </c>
      <c r="F17" s="29">
        <v>100</v>
      </c>
      <c r="G17" s="17">
        <v>16</v>
      </c>
      <c r="H17" s="17">
        <v>16</v>
      </c>
      <c r="I17" s="29">
        <v>100</v>
      </c>
      <c r="J17" s="18">
        <f t="shared" si="0"/>
        <v>100</v>
      </c>
      <c r="K17" s="12">
        <f t="shared" si="1"/>
        <v>3</v>
      </c>
      <c r="L17" s="15" t="s">
        <v>52</v>
      </c>
    </row>
    <row r="18" spans="2:12" ht="102" customHeight="1">
      <c r="B18" s="37" t="s">
        <v>14</v>
      </c>
      <c r="C18" s="16" t="s">
        <v>33</v>
      </c>
      <c r="D18" s="17">
        <v>13107</v>
      </c>
      <c r="E18" s="17">
        <v>335388</v>
      </c>
      <c r="F18" s="29">
        <v>3.91</v>
      </c>
      <c r="G18" s="17">
        <v>12983</v>
      </c>
      <c r="H18" s="17">
        <v>335388</v>
      </c>
      <c r="I18" s="29">
        <v>3.87</v>
      </c>
      <c r="J18" s="18">
        <f t="shared" si="0"/>
        <v>98.976982097186706</v>
      </c>
      <c r="K18" s="12">
        <f t="shared" si="1"/>
        <v>3</v>
      </c>
      <c r="L18" s="15" t="s">
        <v>54</v>
      </c>
    </row>
    <row r="19" spans="2:12" ht="102" customHeight="1">
      <c r="B19" s="37" t="s">
        <v>14</v>
      </c>
      <c r="C19" s="16" t="s">
        <v>34</v>
      </c>
      <c r="D19" s="17">
        <v>18273</v>
      </c>
      <c r="E19" s="17">
        <v>335388</v>
      </c>
      <c r="F19" s="29">
        <v>5.45</v>
      </c>
      <c r="G19" s="17">
        <v>16812</v>
      </c>
      <c r="H19" s="17">
        <v>335338</v>
      </c>
      <c r="I19" s="29">
        <v>5.01</v>
      </c>
      <c r="J19" s="18">
        <f t="shared" si="0"/>
        <v>91.926605504587144</v>
      </c>
      <c r="K19" s="12">
        <f t="shared" si="1"/>
        <v>3</v>
      </c>
      <c r="L19" s="15" t="s">
        <v>46</v>
      </c>
    </row>
    <row r="20" spans="2:12" ht="102" customHeight="1">
      <c r="B20" s="37" t="s">
        <v>14</v>
      </c>
      <c r="C20" s="16" t="s">
        <v>35</v>
      </c>
      <c r="D20" s="17">
        <v>7338</v>
      </c>
      <c r="E20" s="17">
        <v>335388</v>
      </c>
      <c r="F20" s="29">
        <v>2.19</v>
      </c>
      <c r="G20" s="17">
        <v>7098</v>
      </c>
      <c r="H20" s="17">
        <v>335388</v>
      </c>
      <c r="I20" s="29">
        <v>2.12</v>
      </c>
      <c r="J20" s="18">
        <f t="shared" si="0"/>
        <v>96.803652968036531</v>
      </c>
      <c r="K20" s="12">
        <f t="shared" si="1"/>
        <v>3</v>
      </c>
      <c r="L20" s="15" t="s">
        <v>54</v>
      </c>
    </row>
    <row r="21" spans="2:12" ht="102" customHeight="1">
      <c r="B21" s="37" t="s">
        <v>14</v>
      </c>
      <c r="C21" s="16" t="s">
        <v>36</v>
      </c>
      <c r="D21" s="17">
        <v>45129</v>
      </c>
      <c r="E21" s="17">
        <v>335388</v>
      </c>
      <c r="F21" s="29">
        <v>13.46</v>
      </c>
      <c r="G21" s="17">
        <v>43327</v>
      </c>
      <c r="H21" s="17">
        <v>335388</v>
      </c>
      <c r="I21" s="29">
        <v>12.92</v>
      </c>
      <c r="J21" s="18">
        <f t="shared" si="0"/>
        <v>95.988112927191665</v>
      </c>
      <c r="K21" s="12">
        <f t="shared" si="1"/>
        <v>3</v>
      </c>
      <c r="L21" s="15" t="s">
        <v>46</v>
      </c>
    </row>
    <row r="22" spans="2:12" ht="102" customHeight="1">
      <c r="B22" s="37" t="s">
        <v>14</v>
      </c>
      <c r="C22" s="16" t="s">
        <v>5</v>
      </c>
      <c r="D22" s="17">
        <v>1380000000</v>
      </c>
      <c r="E22" s="17">
        <v>6000000000</v>
      </c>
      <c r="F22" s="29">
        <v>23</v>
      </c>
      <c r="G22" s="17">
        <v>1498200039</v>
      </c>
      <c r="H22" s="17">
        <v>6000000000</v>
      </c>
      <c r="I22" s="29">
        <v>24.97</v>
      </c>
      <c r="J22" s="18">
        <f t="shared" si="0"/>
        <v>108.56521739130433</v>
      </c>
      <c r="K22" s="12">
        <f t="shared" si="1"/>
        <v>3</v>
      </c>
      <c r="L22" s="15" t="s">
        <v>47</v>
      </c>
    </row>
    <row r="23" spans="2:12" ht="102" customHeight="1">
      <c r="B23" s="37" t="s">
        <v>10</v>
      </c>
      <c r="C23" s="16" t="s">
        <v>6</v>
      </c>
      <c r="D23" s="17" t="s">
        <v>55</v>
      </c>
      <c r="E23" s="17" t="s">
        <v>55</v>
      </c>
      <c r="F23" s="29" t="s">
        <v>55</v>
      </c>
      <c r="G23" s="17">
        <v>289</v>
      </c>
      <c r="H23" s="17">
        <v>255</v>
      </c>
      <c r="I23" s="29">
        <v>113</v>
      </c>
      <c r="J23" s="18">
        <v>0</v>
      </c>
      <c r="K23" s="12">
        <f t="shared" si="1"/>
        <v>1</v>
      </c>
      <c r="L23" s="15" t="s">
        <v>48</v>
      </c>
    </row>
    <row r="24" spans="2:12" ht="102" customHeight="1">
      <c r="B24" s="37" t="s">
        <v>15</v>
      </c>
      <c r="C24" s="16" t="s">
        <v>37</v>
      </c>
      <c r="D24" s="17">
        <v>46</v>
      </c>
      <c r="E24" s="17">
        <v>46</v>
      </c>
      <c r="F24" s="29">
        <v>100</v>
      </c>
      <c r="G24" s="17">
        <v>22</v>
      </c>
      <c r="H24" s="17">
        <v>46</v>
      </c>
      <c r="I24" s="29">
        <v>47.83</v>
      </c>
      <c r="J24" s="18">
        <f t="shared" si="0"/>
        <v>47.83</v>
      </c>
      <c r="K24" s="12">
        <f t="shared" si="1"/>
        <v>1</v>
      </c>
      <c r="L24" s="15" t="s">
        <v>49</v>
      </c>
    </row>
    <row r="29" spans="2:12">
      <c r="J29" s="2" t="s">
        <v>20</v>
      </c>
      <c r="K29" s="2" t="s">
        <v>17</v>
      </c>
      <c r="L29" s="13" t="s">
        <v>19</v>
      </c>
    </row>
    <row r="30" spans="2:12">
      <c r="J30" s="2">
        <f>COUNTIF($K$12:$K$24,K30)</f>
        <v>6</v>
      </c>
      <c r="K30" s="11">
        <v>1</v>
      </c>
      <c r="L30" s="2" t="s">
        <v>22</v>
      </c>
    </row>
    <row r="31" spans="2:12">
      <c r="J31" s="2">
        <f>COUNTIF($K$12:$K$24,K31)</f>
        <v>0</v>
      </c>
      <c r="K31" s="11">
        <v>2</v>
      </c>
      <c r="L31" s="2" t="s">
        <v>23</v>
      </c>
    </row>
    <row r="32" spans="2:12">
      <c r="J32" s="2">
        <f>COUNTIF($K$12:$K$24,K32)</f>
        <v>7</v>
      </c>
      <c r="K32" s="11">
        <v>3</v>
      </c>
      <c r="L32" s="2" t="s">
        <v>24</v>
      </c>
    </row>
    <row r="40" spans="6:10" ht="15">
      <c r="F40" s="31" t="s">
        <v>38</v>
      </c>
      <c r="G40" s="26" t="s">
        <v>40</v>
      </c>
      <c r="H40" s="26" t="s">
        <v>41</v>
      </c>
      <c r="I40" s="34" t="s">
        <v>42</v>
      </c>
      <c r="J40" s="24" t="s">
        <v>39</v>
      </c>
    </row>
    <row r="41" spans="6:10" ht="15">
      <c r="F41" s="32" t="s">
        <v>9</v>
      </c>
      <c r="G41" s="23"/>
      <c r="H41" s="23"/>
      <c r="I41" s="35">
        <v>1</v>
      </c>
      <c r="J41" s="23">
        <v>1</v>
      </c>
    </row>
    <row r="42" spans="6:10" ht="15">
      <c r="F42" s="32" t="s">
        <v>13</v>
      </c>
      <c r="G42" s="23">
        <v>2</v>
      </c>
      <c r="H42" s="23"/>
      <c r="I42" s="35">
        <v>3</v>
      </c>
      <c r="J42" s="23">
        <v>5</v>
      </c>
    </row>
    <row r="43" spans="6:10" ht="15">
      <c r="F43" s="32" t="s">
        <v>14</v>
      </c>
      <c r="G43" s="23">
        <v>5</v>
      </c>
      <c r="H43" s="23"/>
      <c r="I43" s="35"/>
      <c r="J43" s="23">
        <v>5</v>
      </c>
    </row>
    <row r="44" spans="6:10" ht="15">
      <c r="F44" s="32" t="s">
        <v>10</v>
      </c>
      <c r="G44" s="23"/>
      <c r="H44" s="23"/>
      <c r="I44" s="35">
        <v>1</v>
      </c>
      <c r="J44" s="23">
        <v>1</v>
      </c>
    </row>
    <row r="45" spans="6:10" ht="15">
      <c r="F45" s="32" t="s">
        <v>15</v>
      </c>
      <c r="G45" s="23"/>
      <c r="H45" s="23"/>
      <c r="I45" s="35">
        <v>1</v>
      </c>
      <c r="J45" s="23">
        <v>1</v>
      </c>
    </row>
    <row r="46" spans="6:10" ht="15">
      <c r="F46" s="33" t="s">
        <v>39</v>
      </c>
      <c r="G46" s="25">
        <v>7</v>
      </c>
      <c r="H46" s="25"/>
      <c r="I46" s="36">
        <v>6</v>
      </c>
      <c r="J46" s="25">
        <v>13</v>
      </c>
    </row>
    <row r="54" spans="7:10">
      <c r="G54" s="30"/>
      <c r="H54" s="30"/>
      <c r="J54" s="30"/>
    </row>
    <row r="55" spans="7:10">
      <c r="G55" s="30"/>
      <c r="H55" s="30"/>
      <c r="J55" s="30"/>
    </row>
    <row r="56" spans="7:10">
      <c r="G56" s="30"/>
      <c r="H56" s="30"/>
      <c r="J56" s="30"/>
    </row>
    <row r="57" spans="7:10">
      <c r="G57" s="30"/>
      <c r="H57" s="30"/>
      <c r="J57" s="30"/>
    </row>
    <row r="58" spans="7:10">
      <c r="G58" s="30"/>
      <c r="H58" s="30"/>
      <c r="J58" s="30"/>
    </row>
    <row r="59" spans="7:10">
      <c r="G59" s="30"/>
      <c r="H59" s="30"/>
      <c r="J59" s="30"/>
    </row>
    <row r="60" spans="7:10">
      <c r="G60" s="30"/>
      <c r="H60" s="30"/>
      <c r="J60" s="30"/>
    </row>
    <row r="61" spans="7:10">
      <c r="G61" s="30"/>
      <c r="H61" s="30"/>
      <c r="J61" s="30"/>
    </row>
  </sheetData>
  <autoFilter ref="B11:L24"/>
  <mergeCells count="3">
    <mergeCell ref="A1:L7"/>
    <mergeCell ref="B9:L9"/>
    <mergeCell ref="D10:I10"/>
  </mergeCells>
  <conditionalFormatting sqref="K30:K32">
    <cfRule type="iconSet" priority="6">
      <iconSet showValue="0">
        <cfvo type="percent" val="0"/>
        <cfvo type="num" val="2"/>
        <cfvo type="num" val="3"/>
      </iconSet>
    </cfRule>
  </conditionalFormatting>
  <conditionalFormatting sqref="K24">
    <cfRule type="iconSet" priority="8">
      <iconSet showValue="0">
        <cfvo type="percent" val="0"/>
        <cfvo type="num" val="2"/>
        <cfvo type="num" val="3"/>
      </iconSet>
    </cfRule>
  </conditionalFormatting>
  <conditionalFormatting sqref="K12:K23">
    <cfRule type="iconSet" priority="9">
      <iconSet showValue="0">
        <cfvo type="percent" val="0"/>
        <cfvo type="num" val="2"/>
        <cfvo type="num" val="3"/>
      </iconSet>
    </cfRule>
  </conditionalFormatting>
  <pageMargins left="0.7" right="0.7" top="0.75" bottom="0.75" header="0.3" footer="0.3"/>
  <pageSetup orientation="landscape" r:id="rId1"/>
  <drawing r:id="rId2"/>
  <legacyDrawing r:id="rId3"/>
  <oleObjects>
    <mc:AlternateContent xmlns:mc="http://schemas.openxmlformats.org/markup-compatibility/2006">
      <mc:Choice Requires="x14">
        <oleObject progId="PBrush" shapeId="1025" r:id="rId4">
          <objectPr defaultSize="0" autoPict="0" r:id="rId5">
            <anchor moveWithCells="1" sizeWithCells="1">
              <from>
                <xdr:col>1</xdr:col>
                <xdr:colOff>238125</xdr:colOff>
                <xdr:row>0</xdr:row>
                <xdr:rowOff>28575</xdr:rowOff>
              </from>
              <to>
                <xdr:col>2</xdr:col>
                <xdr:colOff>876300</xdr:colOff>
                <xdr:row>6</xdr:row>
                <xdr:rowOff>66675</xdr:rowOff>
              </to>
            </anchor>
          </objectPr>
        </oleObject>
      </mc:Choice>
      <mc:Fallback>
        <oleObject progId="PBrush" shapeId="1025"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zoomScale="85" zoomScaleNormal="85" workbookViewId="0">
      <selection activeCell="C7" sqref="C7"/>
    </sheetView>
  </sheetViews>
  <sheetFormatPr baseColWidth="10" defaultRowHeight="15"/>
  <cols>
    <col min="1" max="1" width="146.7109375" customWidth="1"/>
  </cols>
  <sheetData>
    <row r="1" spans="1:1" ht="409.5" customHeight="1">
      <c r="A1" s="14" t="s">
        <v>21</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1T</vt:lpstr>
      <vt:lpstr>Semaforizacion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CNF</dc:creator>
  <cp:lastModifiedBy>Juan Braulio Rivera Lomas</cp:lastModifiedBy>
  <cp:lastPrinted>2017-04-12T19:31:20Z</cp:lastPrinted>
  <dcterms:created xsi:type="dcterms:W3CDTF">2017-04-11T21:08:43Z</dcterms:created>
  <dcterms:modified xsi:type="dcterms:W3CDTF">2019-04-22T15:30:39Z</dcterms:modified>
</cp:coreProperties>
</file>