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E:\MICHELLE DELARRUE\2022\Reporte de metas MIR\Reporte 3° Trimestre 2022\"/>
    </mc:Choice>
  </mc:AlternateContent>
  <xr:revisionPtr revIDLastSave="0" documentId="13_ncr:1_{CE6CAB42-3B43-4E11-A868-EBA519A36BD7}" xr6:coauthVersionLast="36" xr6:coauthVersionMax="36" xr10:uidLastSave="{00000000-0000-0000-0000-000000000000}"/>
  <bookViews>
    <workbookView xWindow="-120" yWindow="-120" windowWidth="20730" windowHeight="11160" xr2:uid="{00000000-000D-0000-FFFF-FFFF00000000}"/>
  </bookViews>
  <sheets>
    <sheet name="Análisis " sheetId="3" r:id="rId1"/>
    <sheet name="Resumen" sheetId="2" r:id="rId2"/>
  </sheets>
  <definedNames>
    <definedName name="_xlnm._FilterDatabase" localSheetId="0" hidden="1">'Análisis '!$A$1:$N$11</definedName>
  </definedNames>
  <calcPr calcId="191029"/>
</workbook>
</file>

<file path=xl/calcChain.xml><?xml version="1.0" encoding="utf-8"?>
<calcChain xmlns="http://schemas.openxmlformats.org/spreadsheetml/2006/main">
  <c r="L8" i="3" l="1"/>
  <c r="M8" i="3"/>
  <c r="F8" i="2" l="1"/>
  <c r="M6" i="3"/>
  <c r="M7" i="3"/>
  <c r="M9" i="3"/>
  <c r="M10" i="3"/>
  <c r="M11" i="3"/>
  <c r="M5" i="3"/>
  <c r="M4" i="3"/>
  <c r="M3" i="3"/>
  <c r="M2" i="3"/>
  <c r="F16" i="2" l="1"/>
  <c r="E9" i="2"/>
  <c r="F6" i="2"/>
  <c r="D9" i="2"/>
  <c r="C9" i="2"/>
  <c r="L6" i="3"/>
  <c r="L5" i="3"/>
  <c r="L4" i="3"/>
  <c r="L3" i="3"/>
  <c r="L2" i="3"/>
  <c r="F18" i="2" l="1"/>
  <c r="L7" i="3" l="1"/>
  <c r="L9" i="3" l="1"/>
  <c r="L10" i="3"/>
  <c r="L11" i="3"/>
  <c r="F17" i="2" l="1"/>
  <c r="F7" i="2"/>
  <c r="F9" i="2" s="1"/>
  <c r="E19" i="2" l="1"/>
  <c r="D19" i="2"/>
  <c r="C19" i="2"/>
  <c r="F19" i="2" l="1"/>
</calcChain>
</file>

<file path=xl/sharedStrings.xml><?xml version="1.0" encoding="utf-8"?>
<sst xmlns="http://schemas.openxmlformats.org/spreadsheetml/2006/main" count="66" uniqueCount="52">
  <si>
    <t>Total</t>
  </si>
  <si>
    <t>Programa presupuestario (Modalidad y nombre)</t>
  </si>
  <si>
    <t>Indicadores por tipo de  cumplimiento de la meta</t>
  </si>
  <si>
    <t>Indicadores menores al 80%</t>
  </si>
  <si>
    <t>Indicadores entre 80% y 115%</t>
  </si>
  <si>
    <t>Indicadores mayores al 115%</t>
  </si>
  <si>
    <t>Indicadores por % de  cumplimiento de la meta</t>
  </si>
  <si>
    <t>% Indicadores menores al 80%</t>
  </si>
  <si>
    <t>% Indicadores entre 80% y 115%</t>
  </si>
  <si>
    <t>% Indicadores mayores al 115%</t>
  </si>
  <si>
    <r>
      <rPr>
        <b/>
        <sz val="11"/>
        <color theme="1"/>
        <rFont val="Arial Narrow"/>
        <family val="2"/>
      </rPr>
      <t>S191</t>
    </r>
    <r>
      <rPr>
        <sz val="11"/>
        <color theme="1"/>
        <rFont val="Arial Narrow"/>
        <family val="2"/>
      </rPr>
      <t>: Sistema Nacional de Investigadores</t>
    </r>
  </si>
  <si>
    <t>Programa presupuestario</t>
  </si>
  <si>
    <t>Nombre del Indicador</t>
  </si>
  <si>
    <t>Valor de la Meta Aprobada 
(1)</t>
  </si>
  <si>
    <t>Numerador Meta Aprobada</t>
  </si>
  <si>
    <t>Denominador Meta Aprobada</t>
  </si>
  <si>
    <t>Valor de la Meta Ajustada
(2)</t>
  </si>
  <si>
    <t>Numerador Meta Modificada</t>
  </si>
  <si>
    <t>Denominador Meta Modificada</t>
  </si>
  <si>
    <t>Valor de la Meta Alcanzada 
(3)</t>
  </si>
  <si>
    <t>Numerador Meta Alcanzada</t>
  </si>
  <si>
    <t>Denominador Meta Alcanzada</t>
  </si>
  <si>
    <t>% de Cumplimiento
Alcanzada/
Aprobada 
(3/1)</t>
  </si>
  <si>
    <t>% de Cumplimiento
Alcanzada/
Modificada
(3/2)</t>
  </si>
  <si>
    <t xml:space="preserve">Causas, riesgos y acciones específicas a seguir para su regularización
</t>
  </si>
  <si>
    <t xml:space="preserve">S191  </t>
  </si>
  <si>
    <t>Porcentaje de estímulos económicos de la modalidad Candidato a Investigador Nacional con respecto al total de miembros del SNI entregados</t>
  </si>
  <si>
    <t>Porcentaje de estímulos económicos de la modalidad Investigador Nacional Nivel I con respecto al total de miembros del SNI entregados</t>
  </si>
  <si>
    <t>Porcentaje de estímulos económicos de la modalidad Investigador Nacional Nivel II con respecto al total de miembros del SNI entregados</t>
  </si>
  <si>
    <t>P001</t>
  </si>
  <si>
    <t>Porcentaje de actividades de monitoreo de ASM realizadas</t>
  </si>
  <si>
    <r>
      <rPr>
        <b/>
        <sz val="11"/>
        <color theme="1"/>
        <rFont val="Arial Narrow"/>
        <family val="2"/>
      </rPr>
      <t>P001</t>
    </r>
    <r>
      <rPr>
        <sz val="11"/>
        <color theme="1"/>
        <rFont val="Arial Narrow"/>
        <family val="2"/>
      </rPr>
      <t>: Diseño y evaluación de políticas en ciencia, tecnología e innovación</t>
    </r>
  </si>
  <si>
    <t>F003</t>
  </si>
  <si>
    <t>Porcentaje de convocatorias emitidas</t>
  </si>
  <si>
    <t xml:space="preserve">Porcentaje de proyectos (solicitudes) aprobados </t>
  </si>
  <si>
    <t>Porcentaje propuestas de solicitud de apoyo con evaluación</t>
  </si>
  <si>
    <t xml:space="preserve">Porcentaje de proyectos formalizados </t>
  </si>
  <si>
    <t>Porcentaje del presupuesto ejercido acumulado trimestralmente en la operación del programa.</t>
  </si>
  <si>
    <t xml:space="preserve">Porcentaje de estímulos económicos de la modalidad Investigador Nacional Nivel III  e Investigadores Eméritos con respecto al total de miembros del SNI entregados </t>
  </si>
  <si>
    <r>
      <rPr>
        <b/>
        <sz val="11"/>
        <color theme="1"/>
        <rFont val="Arial Narrow"/>
        <family val="2"/>
      </rPr>
      <t>F003</t>
    </r>
    <r>
      <rPr>
        <sz val="11"/>
        <color theme="1"/>
        <rFont val="Arial Narrow"/>
        <family val="2"/>
      </rPr>
      <t>: Programas nacionales estratégicos de ciencia, tecnología y vinculación con el sector social, público y privado</t>
    </r>
  </si>
  <si>
    <t xml:space="preserve">Causa:En el tercer trimestre de 2022 se emitió la Convocatoria Fortalecimiento de infraestructura y desarrollo de capacidades científicas 2022. 
Efecto: Se cumplió con la meta proyectada para el tercer trimestre 2022. </t>
  </si>
  <si>
    <t>Causa: En el mes de julio 2022 se incrementó en 151.5 millones de pesos el presupuesto del programa F003 para hacer frente a los compromisos asumidos por el CONACYT derivado del DECRETO presidencial del 2/04/2020 por el que se ordena la extinción o terminación de los fideicomisos públicos, mandatos públicos y análogos y del DECRETO por el que se reforman y derogan diversas disposiciones¿; de la Ley de Ciencia y Tecnología; del 6/11/2020. Los apoyos para los proyectos de fondos extintos fueron de montos pequeños lo que permitió un numero mayor de ellos. 
Efecto: Se incrementó el número de aprobaciones de apoyos por los proyectos transferidos al Conacyt de los fondos extintos, por lo cual se rebaso la meta estimada para el trimestre.</t>
  </si>
  <si>
    <t xml:space="preserve">Causa: En el mes de julio 2022 se incrementó en 151.5 millones de pesos el presupuesto del programa F003 para hacer frente a los compromisos asumidos por el CONACYT derivado del DECRETO presidencial del 2/04/2020 por el que se ordena la extinción o terminación de los fideicomisos públicos, mandatos públicos y análogos y del DECRETO por el que se reforman y derogan diversas disposiciones¿; de la Ley de Ciencia y Tecnología; del 6/11/2020. Por otra parte se autorizo un apoyo por 198.2 millones de pesos en la modalidad de Encargo de estado. 
Efecto: Debido al incrementó en el presupuesto para hacer frente a los compromisos asumidos por el CONACYT aumento el número de aprobaciones de apoyos de los fondos extintos, los cuales ya estaban formalizados en años anteriores, por lo cual ya no fue necesario formalizarlos. Asimismo, debido a la autorización del apoyo del proyecto por encargo de estado se aprobaron menos proyectos nuevos y en consecuencia se formalizaron un menor numero de apoyos en el trimestre. </t>
  </si>
  <si>
    <t xml:space="preserve">Causa: En el mes de julio 2022 se incrementó en 151.5 millones de pesos el presupuesto del programa F003 para hacer frente a los compromisos asumidos por el CONACYT derivado del DECRETO presidencial del 2/04/2020 por el que se ordena la extinción o terminación de los fideicomisos públicos, mandatos públicos y análogos y del DECRETO por el que se reforman y derogan diversas disposiciones¿; de la Ley de Ciencia y Tecnología; del 6/11/2020. Los apoyos para los proyectos de fondos extintos fueron de montos pequeños lo que permitió un numero mayor de ellos. 
Efecto: Se incrementó el número de aprobaciones de apoyos por los proyectos transferidos al Conacyt de los fondos extintos y hubo mas propuestas para apoyar en el programa.  por lo cual se rebaso la meta estimada para el trimestre. </t>
  </si>
  <si>
    <t>Causa: Se brindó seguimiento periódico a los 7 ASM comprometidos durante cada trimestre, que incluyó entregas periódicas de avance por parte de los operadores de los programas. Mediante este seguimiento, se cumpló la meta comprometida, además de que se logró concluir al 100% uno de los ASM.</t>
  </si>
  <si>
    <t xml:space="preserve">Causa: Las diferencias observadas entre el numerador aprobado y el numerador alcanzado obedece a que, algunos investigadores en el nivel III y Eméritos, a pesar de contar con la distinción, no cumplieron con los requisitos reglamentarios para la entrega del apoyo económico. Por ejemplo, presentar un comprobante de adscripción institucional. En este sentido, el número de apoyos económicos otorgados en este trimestre es menor a lo aprobado. </t>
  </si>
  <si>
    <t>Causa: Las diferencias observadas entre el numerador aprobado y el numerador alcanzado obedece a que, algunos investigadores en el nivel de candidatos, a pesar de contar con la distinción, no cumplieron con los requisitos reglamentarios para la entrega del apoyo económico. Por ejemplo, presentar un comprobante de adscripción institucional. En este sentido, el número de apoyos económicos otorgados en este trimestre es menor a lo aprobado.</t>
  </si>
  <si>
    <t>Causa: Las diferencias observadas entre el numerador aprobado y el numerador alcanzado obedece a que, algunos investigadores en el nivel II, a pesar de contar con la distinción, no cumplieron con los requisitos reglamentarios para la entrega del apoyo económico. Por ejemplo, presentar un comprobante de adscripción institucional. En este sentido, el número de apoyos económicos otorgados en este trimestre es menor a lo aprobado.</t>
  </si>
  <si>
    <t>Causa: Las diferencias observadas se explican por lo siguiente. En el numerador se observa un monto pagado mayor a lo esperado debido a que, en el periodo se realizaron pagos a investigadores con amparos, mismo que no estaban contemplados en el presupuesto, así como el pago a beneficiciario de investigor emérito fallecido que fue notificado al Consejo en este periodo.  Por otra parte el denominador alcanzado durante este trimestre es menor, debido a que el denominador proyectado da cuenta del presupuesto solicitado en el anteproyecto de presupuesto de egresos de la federación 2022. No obstante, derivado de las negociaciones en la cámara de Diputados, al final, el presupuesto que autorizó SHCP para el Pp. S191 asciende a 7,277,633,878 pesos. Adicionalmente, al presupuesto aprobado, se le autorizó una ampliación líquida por la cantidad de 188,449,542.</t>
  </si>
  <si>
    <t xml:space="preserve">Causa: Las diferencias observadas entre el numerador aprobado y el numerador alcanzado obedece a que, algunos investigadores en el nivel I, a pesar de contar con la distinción, no cumplieron con los requisitos reglamentarios para la entrega del apoyo económico. Por ejemplo, presentar un comprobante de adscripción institucional. En este sentido, el número de apoyos económicos otorgados en este trimestre es menor a lo aprobado. </t>
  </si>
  <si>
    <t>Cuadro 1: Cumplimiento de las metas al tercer trimestre de 2022 de los Indicadores de las MIR del CONACYT</t>
  </si>
  <si>
    <t>Cuadro 2: Porcentaje de Cumplimiento de las metas al tercer trimestre de 2022 de los Indicadores de las MIR del CONACYT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</si>
</sst>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family val="2"/>
      <scheme val="minor"/>
    </font>
    <font>
      <sz val="11"/>
      <color theme="1"/>
      <name val="Arial Narrow"/>
      <family val="2"/>
    </font>
    <font>
      <b/>
      <sz val="17"/>
      <color theme="1"/>
      <name val="Arial Narrow"/>
      <family val="2"/>
    </font>
    <font>
      <b/>
      <sz val="12"/>
      <color theme="0"/>
      <name val="Arial Narrow"/>
      <family val="2"/>
    </font>
    <font>
      <b/>
      <sz val="11"/>
      <color theme="1"/>
      <name val="Arial Narrow"/>
      <family val="2"/>
    </font>
    <font>
      <sz val="10"/>
      <color theme="1"/>
      <name val="Arial Narrow"/>
      <family val="2"/>
    </font>
    <font>
      <b/>
      <sz val="12"/>
      <color theme="1"/>
      <name val="Arial Narrow"/>
      <family val="2"/>
    </font>
    <font>
      <b/>
      <sz val="10"/>
      <color theme="0"/>
      <name val="Arial"/>
      <family val="2"/>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002060"/>
        <bgColor indexed="64"/>
      </patternFill>
    </fill>
  </fills>
  <borders count="5">
    <border>
      <left/>
      <right/>
      <top/>
      <bottom/>
      <diagonal/>
    </border>
    <border>
      <left/>
      <right/>
      <top style="medium">
        <color auto="1"/>
      </top>
      <bottom/>
      <diagonal/>
    </border>
    <border>
      <left/>
      <right/>
      <top/>
      <bottom style="medium">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2" fillId="2" borderId="0" xfId="0" applyFont="1" applyFill="1"/>
    <xf numFmtId="0" fontId="3" fillId="2" borderId="0" xfId="0" applyFont="1" applyFill="1" applyAlignment="1">
      <alignment horizontal="center" vertical="center" wrapText="1"/>
    </xf>
    <xf numFmtId="0" fontId="2" fillId="2" borderId="0" xfId="0" applyFont="1" applyFill="1" applyAlignment="1">
      <alignment horizontal="left" vertical="center" wrapText="1"/>
    </xf>
    <xf numFmtId="0" fontId="7" fillId="2" borderId="3" xfId="0" applyFont="1" applyFill="1" applyBorder="1"/>
    <xf numFmtId="0" fontId="7" fillId="2" borderId="3" xfId="0" applyFont="1" applyFill="1" applyBorder="1" applyAlignment="1">
      <alignment horizontal="center"/>
    </xf>
    <xf numFmtId="164" fontId="0" fillId="0" borderId="0" xfId="0" applyNumberFormat="1"/>
    <xf numFmtId="0" fontId="6" fillId="2" borderId="0" xfId="0" applyFont="1" applyFill="1" applyAlignment="1">
      <alignment horizontal="center" vertical="center"/>
    </xf>
    <xf numFmtId="0" fontId="4" fillId="3" borderId="2" xfId="0" applyFont="1" applyFill="1" applyBorder="1" applyAlignment="1">
      <alignment horizontal="center" vertical="center" wrapText="1"/>
    </xf>
    <xf numFmtId="10" fontId="7" fillId="2" borderId="3" xfId="1" applyNumberFormat="1" applyFont="1" applyFill="1" applyBorder="1" applyAlignment="1">
      <alignment horizontal="center"/>
    </xf>
    <xf numFmtId="0" fontId="8" fillId="4" borderId="4" xfId="0" applyFont="1" applyFill="1" applyBorder="1" applyAlignment="1" applyProtection="1">
      <alignment horizontal="center" vertical="center" wrapText="1"/>
    </xf>
    <xf numFmtId="3" fontId="8" fillId="4" borderId="4" xfId="0" applyNumberFormat="1" applyFont="1" applyFill="1" applyBorder="1" applyAlignment="1" applyProtection="1">
      <alignment horizontal="center" vertical="center" wrapText="1"/>
    </xf>
    <xf numFmtId="4" fontId="0" fillId="0" borderId="4" xfId="0" applyNumberFormat="1" applyBorder="1"/>
    <xf numFmtId="4" fontId="0" fillId="0" borderId="4" xfId="0" applyNumberFormat="1" applyFill="1" applyBorder="1"/>
    <xf numFmtId="0" fontId="0" fillId="0" borderId="4" xfId="0" applyBorder="1" applyAlignment="1">
      <alignment wrapText="1"/>
    </xf>
    <xf numFmtId="4" fontId="9" fillId="0" borderId="4" xfId="1" applyNumberFormat="1" applyFont="1" applyFill="1" applyBorder="1"/>
    <xf numFmtId="4" fontId="9" fillId="0" borderId="4" xfId="0" applyNumberFormat="1" applyFont="1" applyFill="1" applyBorder="1"/>
    <xf numFmtId="10" fontId="6" fillId="2" borderId="0" xfId="1" applyNumberFormat="1" applyFont="1" applyFill="1" applyAlignment="1">
      <alignment horizontal="center" vertical="center"/>
    </xf>
    <xf numFmtId="0" fontId="0" fillId="0" borderId="4" xfId="0" applyFill="1" applyBorder="1" applyAlignment="1">
      <alignmen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3" fillId="2" borderId="0" xfId="0" applyFont="1" applyFill="1" applyAlignment="1">
      <alignment horizontal="center" vertical="center" wrapText="1"/>
    </xf>
    <xf numFmtId="0" fontId="0" fillId="0" borderId="4" xfId="0" applyBorder="1" applyAlignment="1">
      <alignment vertical="top" wrapText="1"/>
    </xf>
    <xf numFmtId="0" fontId="0" fillId="0" borderId="4" xfId="0" applyBorder="1" applyAlignment="1">
      <alignment horizontal="left"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zoomScale="90" zoomScaleNormal="90" workbookViewId="0">
      <pane xSplit="2" ySplit="1" topLeftCell="C2" activePane="bottomRight" state="frozen"/>
      <selection pane="topRight" activeCell="C1" sqref="C1"/>
      <selection pane="bottomLeft" activeCell="A2" sqref="A2"/>
      <selection pane="bottomRight" activeCell="A2" sqref="A2"/>
    </sheetView>
  </sheetViews>
  <sheetFormatPr baseColWidth="10" defaultRowHeight="16.5" customHeight="1" x14ac:dyDescent="0.25"/>
  <cols>
    <col min="1" max="1" width="15.7109375" customWidth="1"/>
    <col min="2" max="2" width="29" customWidth="1"/>
    <col min="3" max="3" width="21.28515625" bestFit="1" customWidth="1"/>
    <col min="4" max="4" width="16.42578125" customWidth="1"/>
    <col min="5" max="5" width="20.42578125" bestFit="1" customWidth="1"/>
    <col min="6" max="6" width="14.42578125" customWidth="1"/>
    <col min="7" max="8" width="21.42578125" bestFit="1" customWidth="1"/>
    <col min="9" max="9" width="15.42578125" customWidth="1"/>
    <col min="10" max="10" width="20.85546875" bestFit="1" customWidth="1"/>
    <col min="11" max="11" width="24.140625" bestFit="1" customWidth="1"/>
    <col min="12" max="12" width="19.5703125" bestFit="1" customWidth="1"/>
    <col min="13" max="13" width="23.28515625" bestFit="1" customWidth="1"/>
    <col min="14" max="14" width="50.85546875" customWidth="1"/>
  </cols>
  <sheetData>
    <row r="1" spans="1:14" ht="51" x14ac:dyDescent="0.25">
      <c r="A1" s="10" t="s">
        <v>11</v>
      </c>
      <c r="B1" s="10" t="s">
        <v>12</v>
      </c>
      <c r="C1" s="10" t="s">
        <v>13</v>
      </c>
      <c r="D1" s="11" t="s">
        <v>14</v>
      </c>
      <c r="E1" s="11" t="s">
        <v>15</v>
      </c>
      <c r="F1" s="10" t="s">
        <v>16</v>
      </c>
      <c r="G1" s="11" t="s">
        <v>17</v>
      </c>
      <c r="H1" s="11" t="s">
        <v>18</v>
      </c>
      <c r="I1" s="10" t="s">
        <v>19</v>
      </c>
      <c r="J1" s="10" t="s">
        <v>20</v>
      </c>
      <c r="K1" s="10" t="s">
        <v>21</v>
      </c>
      <c r="L1" s="10" t="s">
        <v>22</v>
      </c>
      <c r="M1" s="10" t="s">
        <v>23</v>
      </c>
      <c r="N1" s="10" t="s">
        <v>24</v>
      </c>
    </row>
    <row r="2" spans="1:14" ht="90.75" customHeight="1" x14ac:dyDescent="0.25">
      <c r="A2" s="18" t="s">
        <v>32</v>
      </c>
      <c r="B2" s="18" t="s">
        <v>33</v>
      </c>
      <c r="C2" s="12"/>
      <c r="D2" s="12"/>
      <c r="E2" s="12"/>
      <c r="F2" s="12">
        <v>100</v>
      </c>
      <c r="G2" s="12">
        <v>1</v>
      </c>
      <c r="H2" s="12">
        <v>1</v>
      </c>
      <c r="I2" s="12">
        <v>100</v>
      </c>
      <c r="J2" s="12">
        <v>1</v>
      </c>
      <c r="K2" s="12">
        <v>1</v>
      </c>
      <c r="L2" s="15" t="e">
        <f t="shared" ref="L2:L7" si="0">+(I2/C2)*100</f>
        <v>#DIV/0!</v>
      </c>
      <c r="M2" s="16">
        <f>+(I2/F2)*100</f>
        <v>100</v>
      </c>
      <c r="N2" s="14" t="s">
        <v>40</v>
      </c>
    </row>
    <row r="3" spans="1:14" ht="90.75" customHeight="1" x14ac:dyDescent="0.25">
      <c r="A3" s="18" t="s">
        <v>32</v>
      </c>
      <c r="B3" s="18" t="s">
        <v>34</v>
      </c>
      <c r="C3" s="12"/>
      <c r="D3" s="12"/>
      <c r="E3" s="12"/>
      <c r="F3" s="12">
        <v>100</v>
      </c>
      <c r="G3" s="12">
        <v>132</v>
      </c>
      <c r="H3" s="12">
        <v>132</v>
      </c>
      <c r="I3" s="12">
        <v>100</v>
      </c>
      <c r="J3" s="12">
        <v>170</v>
      </c>
      <c r="K3" s="12">
        <v>170</v>
      </c>
      <c r="L3" s="15" t="e">
        <f t="shared" si="0"/>
        <v>#DIV/0!</v>
      </c>
      <c r="M3" s="16">
        <f>+(I3/F3)*100</f>
        <v>100</v>
      </c>
      <c r="N3" s="24" t="s">
        <v>41</v>
      </c>
    </row>
    <row r="4" spans="1:14" ht="90.75" customHeight="1" x14ac:dyDescent="0.25">
      <c r="A4" s="18" t="s">
        <v>32</v>
      </c>
      <c r="B4" s="18" t="s">
        <v>35</v>
      </c>
      <c r="C4" s="12"/>
      <c r="D4" s="12"/>
      <c r="E4" s="12"/>
      <c r="F4" s="12">
        <v>100</v>
      </c>
      <c r="G4" s="12">
        <v>132</v>
      </c>
      <c r="H4" s="12">
        <v>132</v>
      </c>
      <c r="I4" s="12">
        <v>100</v>
      </c>
      <c r="J4" s="12">
        <v>170</v>
      </c>
      <c r="K4" s="12">
        <v>170</v>
      </c>
      <c r="L4" s="15" t="e">
        <f t="shared" si="0"/>
        <v>#DIV/0!</v>
      </c>
      <c r="M4" s="16">
        <f>+(I4/F4)*100</f>
        <v>100</v>
      </c>
      <c r="N4" s="25" t="s">
        <v>43</v>
      </c>
    </row>
    <row r="5" spans="1:14" ht="90.75" customHeight="1" x14ac:dyDescent="0.25">
      <c r="A5" s="18" t="s">
        <v>32</v>
      </c>
      <c r="B5" s="18" t="s">
        <v>36</v>
      </c>
      <c r="C5" s="12"/>
      <c r="D5" s="12"/>
      <c r="E5" s="12"/>
      <c r="F5" s="12">
        <v>80.3</v>
      </c>
      <c r="G5" s="12">
        <v>106</v>
      </c>
      <c r="H5" s="12">
        <v>132</v>
      </c>
      <c r="I5" s="12">
        <v>36.47</v>
      </c>
      <c r="J5" s="12">
        <v>62</v>
      </c>
      <c r="K5" s="12">
        <v>170</v>
      </c>
      <c r="L5" s="15" t="e">
        <f t="shared" si="0"/>
        <v>#DIV/0!</v>
      </c>
      <c r="M5" s="16">
        <f>+(I5/F5)*100</f>
        <v>45.417185554171859</v>
      </c>
      <c r="N5" s="25" t="s">
        <v>42</v>
      </c>
    </row>
    <row r="6" spans="1:14" ht="90.75" customHeight="1" x14ac:dyDescent="0.25">
      <c r="A6" s="18" t="s">
        <v>29</v>
      </c>
      <c r="B6" s="18" t="s">
        <v>30</v>
      </c>
      <c r="C6" s="12">
        <v>75</v>
      </c>
      <c r="D6" s="12">
        <v>18</v>
      </c>
      <c r="E6" s="12">
        <v>24</v>
      </c>
      <c r="F6" s="12">
        <v>75</v>
      </c>
      <c r="G6" s="12">
        <v>21</v>
      </c>
      <c r="H6" s="12">
        <v>28</v>
      </c>
      <c r="I6" s="12">
        <v>75</v>
      </c>
      <c r="J6" s="12">
        <v>21</v>
      </c>
      <c r="K6" s="12">
        <v>28</v>
      </c>
      <c r="L6" s="15">
        <f t="shared" si="0"/>
        <v>100</v>
      </c>
      <c r="M6" s="16">
        <f t="shared" ref="M6:M11" si="1">+(I6/F6)*100</f>
        <v>100</v>
      </c>
      <c r="N6" s="14" t="s">
        <v>44</v>
      </c>
    </row>
    <row r="7" spans="1:14" ht="90.75" customHeight="1" x14ac:dyDescent="0.25">
      <c r="A7" s="18" t="s">
        <v>25</v>
      </c>
      <c r="B7" s="18" t="s">
        <v>26</v>
      </c>
      <c r="C7" s="12">
        <v>18.670000000000002</v>
      </c>
      <c r="D7" s="12">
        <v>85554</v>
      </c>
      <c r="E7" s="12">
        <v>458184</v>
      </c>
      <c r="F7" s="12">
        <v>18.670000000000002</v>
      </c>
      <c r="G7" s="12">
        <v>85554</v>
      </c>
      <c r="H7" s="12">
        <v>458184</v>
      </c>
      <c r="I7" s="12">
        <v>11.16</v>
      </c>
      <c r="J7" s="12">
        <v>51140</v>
      </c>
      <c r="K7" s="12">
        <v>458184</v>
      </c>
      <c r="L7" s="15">
        <f t="shared" si="0"/>
        <v>59.775040171397961</v>
      </c>
      <c r="M7" s="16">
        <f t="shared" si="1"/>
        <v>59.775040171397961</v>
      </c>
      <c r="N7" s="25" t="s">
        <v>46</v>
      </c>
    </row>
    <row r="8" spans="1:14" ht="81.75" customHeight="1" x14ac:dyDescent="0.25">
      <c r="A8" s="18" t="s">
        <v>25</v>
      </c>
      <c r="B8" s="18" t="s">
        <v>27</v>
      </c>
      <c r="C8" s="12">
        <v>40.24</v>
      </c>
      <c r="D8" s="12">
        <v>184365</v>
      </c>
      <c r="E8" s="12">
        <v>458184</v>
      </c>
      <c r="F8" s="12">
        <v>40.24</v>
      </c>
      <c r="G8" s="12">
        <v>184365</v>
      </c>
      <c r="H8" s="12">
        <v>458184</v>
      </c>
      <c r="I8" s="12">
        <v>34.4</v>
      </c>
      <c r="J8" s="12">
        <v>157632</v>
      </c>
      <c r="K8" s="12">
        <v>458184</v>
      </c>
      <c r="L8" s="15">
        <f t="shared" ref="L8:L11" si="2">+(I8/C8)*100</f>
        <v>85.48707753479124</v>
      </c>
      <c r="M8" s="16">
        <f t="shared" si="1"/>
        <v>85.48707753479124</v>
      </c>
      <c r="N8" s="25" t="s">
        <v>49</v>
      </c>
    </row>
    <row r="9" spans="1:14" ht="87" customHeight="1" x14ac:dyDescent="0.25">
      <c r="A9" s="18" t="s">
        <v>25</v>
      </c>
      <c r="B9" s="18" t="s">
        <v>28</v>
      </c>
      <c r="C9" s="12">
        <v>10.38</v>
      </c>
      <c r="D9" s="12">
        <v>47565</v>
      </c>
      <c r="E9" s="12">
        <v>458184</v>
      </c>
      <c r="F9" s="13">
        <v>10.38</v>
      </c>
      <c r="G9" s="13">
        <v>47565</v>
      </c>
      <c r="H9" s="13">
        <v>458184</v>
      </c>
      <c r="I9" s="12">
        <v>9.1</v>
      </c>
      <c r="J9" s="12">
        <v>41684</v>
      </c>
      <c r="K9" s="12">
        <v>458184</v>
      </c>
      <c r="L9" s="15">
        <f t="shared" si="2"/>
        <v>87.668593448940257</v>
      </c>
      <c r="M9" s="16">
        <f t="shared" si="1"/>
        <v>87.668593448940257</v>
      </c>
      <c r="N9" s="14" t="s">
        <v>47</v>
      </c>
    </row>
    <row r="10" spans="1:14" ht="90.75" customHeight="1" x14ac:dyDescent="0.25">
      <c r="A10" s="18" t="s">
        <v>25</v>
      </c>
      <c r="B10" s="18" t="s">
        <v>38</v>
      </c>
      <c r="C10" s="12">
        <v>5.71</v>
      </c>
      <c r="D10" s="12">
        <v>26154</v>
      </c>
      <c r="E10" s="12">
        <v>458184</v>
      </c>
      <c r="F10" s="13">
        <v>5.71</v>
      </c>
      <c r="G10" s="13">
        <v>26154</v>
      </c>
      <c r="H10" s="13">
        <v>458184</v>
      </c>
      <c r="I10" s="12">
        <v>4.91</v>
      </c>
      <c r="J10" s="12">
        <v>22477</v>
      </c>
      <c r="K10" s="12">
        <v>458184</v>
      </c>
      <c r="L10" s="15">
        <f t="shared" si="2"/>
        <v>85.98949211908932</v>
      </c>
      <c r="M10" s="16">
        <f t="shared" si="1"/>
        <v>85.98949211908932</v>
      </c>
      <c r="N10" s="25" t="s">
        <v>45</v>
      </c>
    </row>
    <row r="11" spans="1:14" ht="91.5" customHeight="1" x14ac:dyDescent="0.25">
      <c r="A11" s="18" t="s">
        <v>25</v>
      </c>
      <c r="B11" s="18" t="s">
        <v>37</v>
      </c>
      <c r="C11" s="12">
        <v>75</v>
      </c>
      <c r="D11" s="12">
        <v>6065439173.9200001</v>
      </c>
      <c r="E11" s="12">
        <v>8087252231.8900003</v>
      </c>
      <c r="F11" s="12">
        <v>75</v>
      </c>
      <c r="G11" s="12">
        <v>6065439173.9200001</v>
      </c>
      <c r="H11" s="12">
        <v>8087252231.8900003</v>
      </c>
      <c r="I11" s="12">
        <v>82.13</v>
      </c>
      <c r="J11" s="12">
        <v>6131951246.79</v>
      </c>
      <c r="K11" s="12">
        <v>7466083420</v>
      </c>
      <c r="L11" s="15">
        <f t="shared" si="2"/>
        <v>109.50666666666666</v>
      </c>
      <c r="M11" s="16">
        <f t="shared" si="1"/>
        <v>109.50666666666666</v>
      </c>
      <c r="N11" s="25" t="s">
        <v>48</v>
      </c>
    </row>
  </sheetData>
  <autoFilter ref="A1:N11" xr:uid="{00000000-0009-0000-0000-00000000000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24"/>
  <sheetViews>
    <sheetView zoomScale="90" zoomScaleNormal="90" workbookViewId="0">
      <selection activeCell="D7" sqref="D7"/>
    </sheetView>
  </sheetViews>
  <sheetFormatPr baseColWidth="10" defaultRowHeight="15" x14ac:dyDescent="0.25"/>
  <cols>
    <col min="2" max="2" width="55.28515625" customWidth="1"/>
    <col min="3" max="3" width="29.5703125" customWidth="1"/>
    <col min="4" max="4" width="28.5703125" customWidth="1"/>
    <col min="5" max="5" width="24" customWidth="1"/>
    <col min="6" max="6" width="31.7109375" customWidth="1"/>
  </cols>
  <sheetData>
    <row r="1" spans="2:6" ht="16.5" x14ac:dyDescent="0.3">
      <c r="B1" s="1"/>
      <c r="C1" s="1"/>
      <c r="D1" s="1"/>
      <c r="E1" s="1"/>
      <c r="F1" s="1"/>
    </row>
    <row r="2" spans="2:6" ht="22.5" x14ac:dyDescent="0.25">
      <c r="B2" s="23" t="s">
        <v>50</v>
      </c>
      <c r="C2" s="23"/>
      <c r="D2" s="23"/>
      <c r="E2" s="23"/>
      <c r="F2" s="23"/>
    </row>
    <row r="3" spans="2:6" ht="23.25" thickBot="1" x14ac:dyDescent="0.3">
      <c r="B3" s="2"/>
      <c r="C3" s="2"/>
      <c r="D3" s="2"/>
      <c r="E3" s="2"/>
      <c r="F3" s="2"/>
    </row>
    <row r="4" spans="2:6" ht="15.75" x14ac:dyDescent="0.25">
      <c r="B4" s="19" t="s">
        <v>1</v>
      </c>
      <c r="C4" s="21" t="s">
        <v>2</v>
      </c>
      <c r="D4" s="21"/>
      <c r="E4" s="21"/>
      <c r="F4" s="21" t="s">
        <v>0</v>
      </c>
    </row>
    <row r="5" spans="2:6" ht="32.25" thickBot="1" x14ac:dyDescent="0.3">
      <c r="B5" s="20"/>
      <c r="C5" s="8" t="s">
        <v>3</v>
      </c>
      <c r="D5" s="8" t="s">
        <v>4</v>
      </c>
      <c r="E5" s="8" t="s">
        <v>5</v>
      </c>
      <c r="F5" s="22"/>
    </row>
    <row r="6" spans="2:6" ht="34.5" customHeight="1" x14ac:dyDescent="0.25">
      <c r="B6" s="3" t="s">
        <v>39</v>
      </c>
      <c r="C6" s="7">
        <v>1</v>
      </c>
      <c r="D6" s="7">
        <v>3</v>
      </c>
      <c r="E6" s="7"/>
      <c r="F6" s="7">
        <f t="shared" ref="F6:F8" si="0">SUM(C6:E6)</f>
        <v>4</v>
      </c>
    </row>
    <row r="7" spans="2:6" ht="34.5" customHeight="1" x14ac:dyDescent="0.25">
      <c r="B7" s="3" t="s">
        <v>10</v>
      </c>
      <c r="C7" s="7">
        <v>1</v>
      </c>
      <c r="D7" s="7">
        <v>4</v>
      </c>
      <c r="E7" s="7"/>
      <c r="F7" s="7">
        <f t="shared" si="0"/>
        <v>5</v>
      </c>
    </row>
    <row r="8" spans="2:6" ht="34.5" customHeight="1" x14ac:dyDescent="0.25">
      <c r="B8" s="3" t="s">
        <v>31</v>
      </c>
      <c r="C8" s="7"/>
      <c r="D8" s="7">
        <v>1</v>
      </c>
      <c r="E8" s="7"/>
      <c r="F8" s="7">
        <f t="shared" si="0"/>
        <v>1</v>
      </c>
    </row>
    <row r="9" spans="2:6" ht="15.75" x14ac:dyDescent="0.25">
      <c r="B9" s="4" t="s">
        <v>0</v>
      </c>
      <c r="C9" s="5">
        <f>SUM(C6:C8)</f>
        <v>2</v>
      </c>
      <c r="D9" s="5">
        <f>SUM(D6:D8)</f>
        <v>8</v>
      </c>
      <c r="E9" s="5">
        <f>SUM(E6:E8)</f>
        <v>0</v>
      </c>
      <c r="F9" s="5">
        <f>SUM(F6:F8)</f>
        <v>10</v>
      </c>
    </row>
    <row r="10" spans="2:6" ht="16.5" x14ac:dyDescent="0.3">
      <c r="B10" s="1"/>
      <c r="C10" s="1"/>
      <c r="D10" s="1"/>
      <c r="E10" s="1"/>
      <c r="F10" s="1"/>
    </row>
    <row r="11" spans="2:6" ht="16.5" x14ac:dyDescent="0.3">
      <c r="B11" s="1"/>
      <c r="C11" s="1"/>
      <c r="D11" s="1"/>
      <c r="E11" s="1"/>
      <c r="F11" s="1"/>
    </row>
    <row r="12" spans="2:6" ht="22.5" x14ac:dyDescent="0.25">
      <c r="B12" s="23" t="s">
        <v>51</v>
      </c>
      <c r="C12" s="23"/>
      <c r="D12" s="23"/>
      <c r="E12" s="23"/>
      <c r="F12" s="23"/>
    </row>
    <row r="13" spans="2:6" ht="23.25" thickBot="1" x14ac:dyDescent="0.3">
      <c r="B13" s="2"/>
      <c r="C13" s="2"/>
      <c r="D13" s="2"/>
      <c r="E13" s="2"/>
      <c r="F13" s="2"/>
    </row>
    <row r="14" spans="2:6" ht="15.75" x14ac:dyDescent="0.25">
      <c r="B14" s="19" t="s">
        <v>1</v>
      </c>
      <c r="C14" s="21" t="s">
        <v>6</v>
      </c>
      <c r="D14" s="21"/>
      <c r="E14" s="21"/>
      <c r="F14" s="21" t="s">
        <v>0</v>
      </c>
    </row>
    <row r="15" spans="2:6" ht="32.25" thickBot="1" x14ac:dyDescent="0.3">
      <c r="B15" s="20"/>
      <c r="C15" s="8" t="s">
        <v>7</v>
      </c>
      <c r="D15" s="8" t="s">
        <v>8</v>
      </c>
      <c r="E15" s="8" t="s">
        <v>9</v>
      </c>
      <c r="F15" s="22"/>
    </row>
    <row r="16" spans="2:6" ht="33" x14ac:dyDescent="0.25">
      <c r="B16" s="3" t="s">
        <v>39</v>
      </c>
      <c r="C16" s="17">
        <v>0.25</v>
      </c>
      <c r="D16" s="17">
        <v>0.75</v>
      </c>
      <c r="E16" s="17"/>
      <c r="F16" s="17">
        <f t="shared" ref="F16:F18" si="1">SUM(C16:E16)</f>
        <v>1</v>
      </c>
    </row>
    <row r="17" spans="2:6" ht="16.5" x14ac:dyDescent="0.25">
      <c r="B17" s="3" t="s">
        <v>10</v>
      </c>
      <c r="C17" s="17">
        <v>0.2</v>
      </c>
      <c r="D17" s="17">
        <v>0.8</v>
      </c>
      <c r="E17" s="17"/>
      <c r="F17" s="17">
        <f t="shared" si="1"/>
        <v>1</v>
      </c>
    </row>
    <row r="18" spans="2:6" ht="33" x14ac:dyDescent="0.25">
      <c r="B18" s="3" t="s">
        <v>31</v>
      </c>
      <c r="C18" s="17"/>
      <c r="D18" s="17">
        <v>1</v>
      </c>
      <c r="E18" s="17"/>
      <c r="F18" s="17">
        <f t="shared" si="1"/>
        <v>1</v>
      </c>
    </row>
    <row r="19" spans="2:6" ht="15.75" x14ac:dyDescent="0.25">
      <c r="B19" s="4" t="s">
        <v>0</v>
      </c>
      <c r="C19" s="9">
        <f>+(C9/F9)</f>
        <v>0.2</v>
      </c>
      <c r="D19" s="9">
        <f>+(D9/F9)</f>
        <v>0.8</v>
      </c>
      <c r="E19" s="9">
        <f>+(E9/F9)</f>
        <v>0</v>
      </c>
      <c r="F19" s="9">
        <f>SUM(C19:E19)</f>
        <v>1</v>
      </c>
    </row>
    <row r="20" spans="2:6" ht="16.5" x14ac:dyDescent="0.25">
      <c r="B20" s="3"/>
    </row>
    <row r="24" spans="2:6" x14ac:dyDescent="0.25">
      <c r="F24" s="6"/>
    </row>
  </sheetData>
  <mergeCells count="8">
    <mergeCell ref="B14:B15"/>
    <mergeCell ref="C14:E14"/>
    <mergeCell ref="F14:F15"/>
    <mergeCell ref="B2:F2"/>
    <mergeCell ref="B4:B5"/>
    <mergeCell ref="C4:E4"/>
    <mergeCell ref="F4:F5"/>
    <mergeCell ref="B12:F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Análisis </vt:lpstr>
      <vt:lpstr>Resumen</vt:lpstr>
    </vt:vector>
  </TitlesOfParts>
  <Company>CONACYT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Braulio Rivera Lomas</dc:creator>
  <cp:lastModifiedBy>Administrador</cp:lastModifiedBy>
  <dcterms:created xsi:type="dcterms:W3CDTF">2016-04-18T16:28:59Z</dcterms:created>
  <dcterms:modified xsi:type="dcterms:W3CDTF">2022-10-13T17:14:39Z</dcterms:modified>
</cp:coreProperties>
</file>