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D:\Respaldo\Evaluación\2021\MIR\MIR 2021\3TRIM\"/>
    </mc:Choice>
  </mc:AlternateContent>
  <xr:revisionPtr revIDLastSave="0" documentId="13_ncr:1_{685CBFF5-881C-4DE5-A627-EFC2456FDE57}" xr6:coauthVersionLast="47" xr6:coauthVersionMax="47" xr10:uidLastSave="{00000000-0000-0000-0000-000000000000}"/>
  <bookViews>
    <workbookView xWindow="-120" yWindow="-120" windowWidth="20730" windowHeight="11160" xr2:uid="{00000000-000D-0000-FFFF-FFFF00000000}"/>
  </bookViews>
  <sheets>
    <sheet name="Análisis " sheetId="3" r:id="rId1"/>
    <sheet name="Resumen" sheetId="2" r:id="rId2"/>
  </sheets>
  <definedNames>
    <definedName name="_xlnm._FilterDatabase" localSheetId="0" hidden="1">'Análisis '!$A$1:$N$6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 l="1"/>
  <c r="C17" i="2"/>
  <c r="M3" i="3"/>
  <c r="M2" i="3" l="1"/>
  <c r="L2" i="3"/>
  <c r="L5" i="3" l="1"/>
  <c r="M5" i="3"/>
  <c r="L6" i="3"/>
  <c r="M6" i="3"/>
  <c r="L3" i="3"/>
  <c r="L4" i="3"/>
  <c r="M4" i="3"/>
  <c r="F16" i="2" l="1"/>
  <c r="M7" i="3"/>
  <c r="F15" i="2" l="1"/>
  <c r="F17" i="2" l="1"/>
</calcChain>
</file>

<file path=xl/sharedStrings.xml><?xml version="1.0" encoding="utf-8"?>
<sst xmlns="http://schemas.openxmlformats.org/spreadsheetml/2006/main" count="53" uniqueCount="42">
  <si>
    <t>Total</t>
  </si>
  <si>
    <t>Programa presupuestario (Modalidad y nombre)</t>
  </si>
  <si>
    <t>Indicadores por tipo de  cumplimiento de la meta</t>
  </si>
  <si>
    <t>Indicadores menores al 80%</t>
  </si>
  <si>
    <t>Indicadores entre 80% y 115%</t>
  </si>
  <si>
    <t>Indicadores mayores al 115%</t>
  </si>
  <si>
    <t>Indicadores por % de  cumplimiento de la meta</t>
  </si>
  <si>
    <t>% Indicadores menores al 80%</t>
  </si>
  <si>
    <t>% Indicadores entre 80% y 115%</t>
  </si>
  <si>
    <t>% Indicadores mayores al 115%</t>
  </si>
  <si>
    <r>
      <rPr>
        <b/>
        <sz val="11"/>
        <color theme="1"/>
        <rFont val="Arial Narrow"/>
        <family val="2"/>
      </rPr>
      <t>S191</t>
    </r>
    <r>
      <rPr>
        <sz val="11"/>
        <color theme="1"/>
        <rFont val="Arial Narrow"/>
        <family val="2"/>
      </rPr>
      <t>: Sistema Nacional de Investigadores</t>
    </r>
  </si>
  <si>
    <t>Programa presupuestario</t>
  </si>
  <si>
    <t>Nombre del Indicador</t>
  </si>
  <si>
    <t>Valor de la Meta Aprobada 
(1)</t>
  </si>
  <si>
    <t>Numerador Meta Aprobada</t>
  </si>
  <si>
    <t>Denominador Meta Aprobada</t>
  </si>
  <si>
    <t>Valor de la Meta Ajustada
(2)</t>
  </si>
  <si>
    <t>Numerador Meta Modificada</t>
  </si>
  <si>
    <t>Denominador Meta Modificada</t>
  </si>
  <si>
    <t>Valor de la Meta Alcanzada 
(3)</t>
  </si>
  <si>
    <t>Numerador Meta Alcanzada</t>
  </si>
  <si>
    <t>Denominador Meta Alcanzada</t>
  </si>
  <si>
    <t>% de Cumplimiento
Alcanzada/
Aprobada 
(3/1)</t>
  </si>
  <si>
    <t>% de Cumplimiento
Alcanzada/
Modificada
(3/2)</t>
  </si>
  <si>
    <t xml:space="preserve">Causas, riesgos y acciones específicas a seguir para su regularización
</t>
  </si>
  <si>
    <t xml:space="preserve">S191  </t>
  </si>
  <si>
    <t>Porcentaje de estímulos económicos de la modalidad Candidato a Investigador Nacional con respecto al total de miembros del SNI entregados</t>
  </si>
  <si>
    <t>Porcentaje de estímulos económicos de la modalidad Investigador Nacional Nivel I con respecto al total de miembros del SNI entregados</t>
  </si>
  <si>
    <t>Porcentaje de estímulos económicos de la modalidad Investigador Nacional Nivel II con respecto al total de miembros del SNI entregados</t>
  </si>
  <si>
    <t>Porcentaje del presupuesto ejercido en la operación del programa</t>
  </si>
  <si>
    <t>P001</t>
  </si>
  <si>
    <t>Porcentaje de actividades de monitoreo de ASM realizadas</t>
  </si>
  <si>
    <r>
      <rPr>
        <b/>
        <sz val="11"/>
        <color theme="1"/>
        <rFont val="Arial Narrow"/>
        <family val="2"/>
      </rPr>
      <t>P001</t>
    </r>
    <r>
      <rPr>
        <sz val="11"/>
        <color theme="1"/>
        <rFont val="Arial Narrow"/>
        <family val="2"/>
      </rPr>
      <t>: Diseño y evaluación de políticas en ciencia, tecnología e innovación</t>
    </r>
  </si>
  <si>
    <t xml:space="preserve">Porcentaje de estímulos económicos de la modalidad Investigador Nacional Nivel III  e Investigadores Eméritos con respecto al total de miembros del SNI entregados </t>
  </si>
  <si>
    <r>
      <t>*El porcentaje de cumplimiento fue calculado de acuerdo con el tipo de indicador y el sentido de este, para ello se utilizó la fórmula del caso seis de la “</t>
    </r>
    <r>
      <rPr>
        <i/>
        <sz val="11"/>
        <color theme="1"/>
        <rFont val="Calibri"/>
        <family val="2"/>
        <scheme val="minor"/>
      </rPr>
      <t>Guía para reportar el avance final respecto de las metas comprometidas en los indicadores de desempeño registrados en el módulo de cuenta pública del Portal Aplicativo de la Secretaría de Hacienda</t>
    </r>
    <r>
      <rPr>
        <sz val="11"/>
        <color theme="1"/>
        <rFont val="Calibri"/>
        <family val="2"/>
        <scheme val="minor"/>
      </rPr>
      <t>”.</t>
    </r>
  </si>
  <si>
    <r>
      <t>Causa: La diferencia en el numerador se debe a dos razones: 1) las metas estimadas en 2020 fueron mayores a la demanda real obtenida por el SNI; 2) el proceso de reconsideraciones de evaluaciones del SNI que se realizó en diciembre 2020 y enero 2021 se llevaron a cabo a distancia para salvaguardar la salud de los evaluadores, por lo tanto la publicación de los resultados sufrió un retraso respecto a los años pasados, lo cual impacta en la formalización de los convenios necesaria para poder proceder a la ministración del pago del apoyo económico.</t>
    </r>
    <r>
      <rPr>
        <sz val="11"/>
        <color rgb="FFFF0000"/>
        <rFont val="Calibri"/>
        <family val="2"/>
        <scheme val="minor"/>
      </rPr>
      <t xml:space="preserve"> 
Efecto: </t>
    </r>
    <r>
      <rPr>
        <sz val="11"/>
        <color theme="1"/>
        <rFont val="Calibri"/>
        <family val="2"/>
        <scheme val="minor"/>
      </rPr>
      <t>Se espera que en los meses siguientes los investigadores concluyan la formalización y acrediten los requisitos reglamentarios para recibir el pago del estimulo económico.</t>
    </r>
  </si>
  <si>
    <t>Causa: La diferencia en el numerador se debe a dos razones: 1) las metas estimadas en 2020 fueron mayores a la demanda real obtenida por el SNI; 2) el proceso de reconsideraciones de evaluaciones del SNI que se realizó en diciembre 2020 y enero 2021 se llevaron a cabo a distancia para salvaguardar la salud de los evaluadores, por lo tanto la publicación de los resultados sufrió un retraso respecto a los años pasados, lo cual impacta en la formalización de los convenios necesaria para poder proceder a la ministración del pago del apoyo económico. 
Efecto: No se espera  ningun efecto presupuestal ya que los investigadores podrían en los siguientes trimestres acreditar los requisitos reglamentarios para recibir el pago del estimulo económico.</t>
  </si>
  <si>
    <t xml:space="preserve"> Causa: La diferencia se debe a los estímulos no pagados a investigadores que no cumplieron con los requisitos que estípula el Artículo 62 del Reglamento Vigente del SNI para el pago del estímulo económico correspondiente acada categoría y nivel.
Efecto: No se espera  ningun efecto presupuestal ya que los investigadores podrían en los siguientes trimestres acreditar los requisitos reglamentarios para recibir el pago del estimulo económico.</t>
  </si>
  <si>
    <r>
      <t>Causa: La diferencia en el numerador se debe a dos razones: 1) las metas estimadas en 2020 fueron mayores a la demanda real obtenida por el SNI; 2) el proceso de reconsideraciones de evaluaciones del SNI que se realizó en diciembre 2020 y enero 2021 se llevaron a cabo a distancia para salvaguardar la salud de los evaluadores, por lo tanto la publicación de los resultados sufrió un retraso respecto a los años pasados, lo cual impacta en la formalización de los convenios necesaria para poder proceder a la ministración del pago del apoyo económico.</t>
    </r>
    <r>
      <rPr>
        <sz val="11"/>
        <color rgb="FFFF0000"/>
        <rFont val="Calibri"/>
        <family val="2"/>
        <scheme val="minor"/>
      </rPr>
      <t xml:space="preserve"> </t>
    </r>
    <r>
      <rPr>
        <sz val="11"/>
        <color theme="1"/>
        <rFont val="Calibri"/>
        <family val="2"/>
        <scheme val="minor"/>
      </rPr>
      <t xml:space="preserve">
Efecto: Se espera que en los meses siguientes los investigadores concluyan la formalización y acrediten los requisitos reglamentarios para recibir el pago del estímulo económico.</t>
    </r>
  </si>
  <si>
    <t xml:space="preserve">Causa: A los 8 ASM contemplados para el 2do trimestre, se agregó uno adicional del Pp K010, el cual derivó de una Evaluacíón de Diseño efectuada a dicho Programa en 2019, para el que se había solicitado prórroga a la UED de SHCP para su cumplimiento. Esto incrementó el numero de actividades de seguimiento para el 3er trimestre. Sin embargo, esto  no generó afectaciones sobre la meta proyectada, dado que se hizo el ajuste respectivo en el 2do trimestre.
Efecto: Sin efecto, se cumplió la meta. </t>
  </si>
  <si>
    <t>Cuadro 1: Cumplimiento de las metas al tercer trimestre de 2021 de los Indicadores de las MIR del CONACYT</t>
  </si>
  <si>
    <t>Cuadro 2: Porcentaje de Cumplimiento de las metas al tercer trimestre de 2021 de los Indicadores de las MIR del CONACYT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</si>
</sst>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1"/>
      <name val="Calibri"/>
      <family val="2"/>
      <scheme val="minor"/>
    </font>
    <font>
      <sz val="11"/>
      <color theme="1"/>
      <name val="Arial Narrow"/>
      <family val="2"/>
    </font>
    <font>
      <b/>
      <sz val="17"/>
      <color theme="1"/>
      <name val="Arial Narrow"/>
      <family val="2"/>
    </font>
    <font>
      <b/>
      <sz val="12"/>
      <color theme="0"/>
      <name val="Arial Narrow"/>
      <family val="2"/>
    </font>
    <font>
      <b/>
      <sz val="11"/>
      <color theme="1"/>
      <name val="Arial Narrow"/>
      <family val="2"/>
    </font>
    <font>
      <sz val="10"/>
      <color theme="1"/>
      <name val="Arial Narrow"/>
      <family val="2"/>
    </font>
    <font>
      <b/>
      <sz val="12"/>
      <color theme="1"/>
      <name val="Arial Narrow"/>
      <family val="2"/>
    </font>
    <font>
      <b/>
      <sz val="10"/>
      <color theme="0"/>
      <name val="Arial"/>
      <family val="2"/>
    </font>
    <font>
      <sz val="11"/>
      <name val="Calibri"/>
      <family val="2"/>
      <scheme val="minor"/>
    </font>
    <font>
      <i/>
      <sz val="11"/>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002060"/>
        <bgColor indexed="64"/>
      </patternFill>
    </fill>
  </fills>
  <borders count="6">
    <border>
      <left/>
      <right/>
      <top/>
      <bottom/>
      <diagonal/>
    </border>
    <border>
      <left/>
      <right/>
      <top style="medium">
        <color auto="1"/>
      </top>
      <bottom/>
      <diagonal/>
    </border>
    <border>
      <left/>
      <right/>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32">
    <xf numFmtId="0" fontId="0" fillId="0" borderId="0" xfId="0"/>
    <xf numFmtId="0" fontId="2" fillId="2" borderId="0" xfId="0" applyFont="1" applyFill="1"/>
    <xf numFmtId="0" fontId="3" fillId="2" borderId="0" xfId="0" applyFont="1" applyFill="1" applyAlignment="1">
      <alignment horizontal="center" vertical="center" wrapText="1"/>
    </xf>
    <xf numFmtId="0" fontId="2" fillId="2" borderId="0" xfId="0" applyFont="1" applyFill="1" applyAlignment="1">
      <alignment horizontal="left" vertical="center" wrapText="1"/>
    </xf>
    <xf numFmtId="0" fontId="7" fillId="2" borderId="3" xfId="0" applyFont="1" applyFill="1" applyBorder="1"/>
    <xf numFmtId="0" fontId="7" fillId="2" borderId="3" xfId="0" applyFont="1" applyFill="1" applyBorder="1" applyAlignment="1">
      <alignment horizontal="center"/>
    </xf>
    <xf numFmtId="164" fontId="0" fillId="0" borderId="0" xfId="0" applyNumberFormat="1"/>
    <xf numFmtId="0" fontId="6" fillId="2" borderId="0" xfId="0" applyFont="1" applyFill="1" applyAlignment="1">
      <alignment horizontal="center" vertical="center"/>
    </xf>
    <xf numFmtId="0" fontId="4" fillId="3" borderId="2" xfId="0" applyFont="1" applyFill="1" applyBorder="1" applyAlignment="1">
      <alignment horizontal="center" vertical="center" wrapText="1"/>
    </xf>
    <xf numFmtId="10" fontId="7" fillId="2" borderId="3" xfId="1" applyNumberFormat="1" applyFont="1" applyFill="1" applyBorder="1" applyAlignment="1">
      <alignment horizontal="center"/>
    </xf>
    <xf numFmtId="0" fontId="8" fillId="4" borderId="4" xfId="0" applyFont="1" applyFill="1" applyBorder="1" applyAlignment="1" applyProtection="1">
      <alignment horizontal="center" vertical="center" wrapText="1"/>
    </xf>
    <xf numFmtId="3" fontId="8" fillId="4" borderId="4" xfId="0" applyNumberFormat="1" applyFont="1" applyFill="1" applyBorder="1" applyAlignment="1" applyProtection="1">
      <alignment horizontal="center" vertical="center" wrapText="1"/>
    </xf>
    <xf numFmtId="4" fontId="9" fillId="0" borderId="4" xfId="1" applyNumberFormat="1" applyFont="1" applyFill="1" applyBorder="1"/>
    <xf numFmtId="4" fontId="9" fillId="0" borderId="4" xfId="0" applyNumberFormat="1" applyFont="1" applyFill="1" applyBorder="1"/>
    <xf numFmtId="10" fontId="6" fillId="2" borderId="0" xfId="1" applyNumberFormat="1" applyFont="1" applyFill="1" applyAlignment="1">
      <alignment horizontal="center" vertical="center"/>
    </xf>
    <xf numFmtId="0" fontId="0" fillId="0" borderId="0" xfId="0" applyFill="1"/>
    <xf numFmtId="0" fontId="0" fillId="0" borderId="4"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3" fillId="2" borderId="0" xfId="0" applyFont="1" applyFill="1" applyAlignment="1">
      <alignment horizontal="center" vertical="center" wrapText="1"/>
    </xf>
    <xf numFmtId="0" fontId="0" fillId="0" borderId="4" xfId="0" applyBorder="1" applyAlignment="1">
      <alignment vertical="center" wrapText="1"/>
    </xf>
    <xf numFmtId="0" fontId="0" fillId="0" borderId="4" xfId="0" applyFill="1" applyBorder="1" applyAlignment="1">
      <alignment horizontal="left" vertical="center" wrapText="1"/>
    </xf>
    <xf numFmtId="0" fontId="0" fillId="0" borderId="4" xfId="0" applyFill="1" applyBorder="1" applyAlignment="1">
      <alignment horizontal="right"/>
    </xf>
    <xf numFmtId="2" fontId="0" fillId="0" borderId="4" xfId="0" applyNumberFormat="1" applyBorder="1" applyAlignment="1">
      <alignment horizontal="right"/>
    </xf>
    <xf numFmtId="4" fontId="0" fillId="0" borderId="4" xfId="0" applyNumberFormat="1" applyBorder="1" applyAlignment="1">
      <alignment horizontal="right"/>
    </xf>
    <xf numFmtId="4" fontId="0" fillId="0" borderId="4" xfId="0" applyNumberFormat="1" applyFill="1" applyBorder="1" applyAlignment="1">
      <alignment horizontal="right"/>
    </xf>
    <xf numFmtId="2" fontId="0" fillId="0" borderId="4" xfId="0" applyNumberFormat="1" applyFill="1" applyBorder="1" applyAlignment="1">
      <alignment horizontal="right"/>
    </xf>
    <xf numFmtId="0" fontId="0" fillId="0" borderId="4" xfId="0" applyBorder="1" applyAlignment="1">
      <alignment horizontal="right"/>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zoomScale="90" zoomScaleNormal="90" workbookViewId="0">
      <pane xSplit="2" ySplit="1" topLeftCell="C2" activePane="bottomRight" state="frozen"/>
      <selection pane="topRight" activeCell="C1" sqref="C1"/>
      <selection pane="bottomLeft" activeCell="A2" sqref="A2"/>
      <selection pane="bottomRight" activeCell="A4" sqref="A4"/>
    </sheetView>
  </sheetViews>
  <sheetFormatPr baseColWidth="10" defaultRowHeight="16.5" customHeight="1" x14ac:dyDescent="0.25"/>
  <cols>
    <col min="1" max="1" width="16.42578125" customWidth="1"/>
    <col min="2" max="2" width="27.7109375" customWidth="1"/>
    <col min="3" max="3" width="14.7109375" customWidth="1"/>
    <col min="4" max="4" width="18" customWidth="1"/>
    <col min="5" max="5" width="16.85546875" customWidth="1"/>
    <col min="6" max="6" width="14.42578125" customWidth="1"/>
    <col min="7" max="7" width="12.28515625" customWidth="1"/>
    <col min="8" max="8" width="14.7109375" customWidth="1"/>
    <col min="9" max="9" width="14.5703125" customWidth="1"/>
    <col min="10" max="10" width="16" customWidth="1"/>
    <col min="11" max="11" width="17.140625" customWidth="1"/>
    <col min="12" max="12" width="18.28515625" customWidth="1"/>
    <col min="13" max="13" width="23.28515625" bestFit="1" customWidth="1"/>
    <col min="14" max="14" width="50.85546875" customWidth="1"/>
    <col min="15" max="15" width="9" bestFit="1" customWidth="1"/>
  </cols>
  <sheetData>
    <row r="1" spans="1:17" ht="63.75" x14ac:dyDescent="0.25">
      <c r="A1" s="10" t="s">
        <v>11</v>
      </c>
      <c r="B1" s="10" t="s">
        <v>12</v>
      </c>
      <c r="C1" s="10" t="s">
        <v>13</v>
      </c>
      <c r="D1" s="11" t="s">
        <v>14</v>
      </c>
      <c r="E1" s="11" t="s">
        <v>15</v>
      </c>
      <c r="F1" s="10" t="s">
        <v>16</v>
      </c>
      <c r="G1" s="11" t="s">
        <v>17</v>
      </c>
      <c r="H1" s="11" t="s">
        <v>18</v>
      </c>
      <c r="I1" s="10" t="s">
        <v>19</v>
      </c>
      <c r="J1" s="10" t="s">
        <v>20</v>
      </c>
      <c r="K1" s="10" t="s">
        <v>21</v>
      </c>
      <c r="L1" s="10" t="s">
        <v>22</v>
      </c>
      <c r="M1" s="10" t="s">
        <v>23</v>
      </c>
      <c r="N1" s="10" t="s">
        <v>24</v>
      </c>
      <c r="Q1" s="15"/>
    </row>
    <row r="2" spans="1:17" s="15" customFormat="1" ht="90.75" customHeight="1" x14ac:dyDescent="0.25">
      <c r="A2" s="16" t="s">
        <v>25</v>
      </c>
      <c r="B2" s="16" t="s">
        <v>26</v>
      </c>
      <c r="C2" s="29">
        <v>20.89</v>
      </c>
      <c r="D2" s="29">
        <v>89460</v>
      </c>
      <c r="E2" s="29">
        <v>428232</v>
      </c>
      <c r="F2" s="30">
        <v>19.544640573036581</v>
      </c>
      <c r="G2" s="26">
        <v>82512</v>
      </c>
      <c r="H2" s="26">
        <v>422172</v>
      </c>
      <c r="I2" s="29">
        <v>13.75339908852316</v>
      </c>
      <c r="J2" s="29">
        <v>58063</v>
      </c>
      <c r="K2" s="29">
        <v>422172</v>
      </c>
      <c r="L2" s="12">
        <f>+(I2/C2)*100</f>
        <v>65.837238336635522</v>
      </c>
      <c r="M2" s="13">
        <f>+(I2/F2)*100</f>
        <v>70.369158425441142</v>
      </c>
      <c r="N2" s="25" t="s">
        <v>38</v>
      </c>
    </row>
    <row r="3" spans="1:17" s="15" customFormat="1" ht="81.75" customHeight="1" x14ac:dyDescent="0.25">
      <c r="A3" s="16" t="s">
        <v>25</v>
      </c>
      <c r="B3" s="16" t="s">
        <v>27</v>
      </c>
      <c r="C3" s="29">
        <v>38.29</v>
      </c>
      <c r="D3" s="29">
        <v>163971</v>
      </c>
      <c r="E3" s="29">
        <v>428232</v>
      </c>
      <c r="F3" s="30">
        <v>39.125522298968193</v>
      </c>
      <c r="G3" s="26">
        <v>165177</v>
      </c>
      <c r="H3" s="26">
        <v>422172</v>
      </c>
      <c r="I3" s="29">
        <v>34.738921576987579</v>
      </c>
      <c r="J3" s="29">
        <v>146658</v>
      </c>
      <c r="K3" s="29">
        <v>422172</v>
      </c>
      <c r="L3" s="12">
        <f t="shared" ref="L3:L4" si="0">+(I3/C3)*100</f>
        <v>90.725833316760458</v>
      </c>
      <c r="M3" s="13">
        <f t="shared" ref="M3:M4" si="1">+(I3/F3)*100</f>
        <v>88.788390635500107</v>
      </c>
      <c r="N3" s="25" t="s">
        <v>35</v>
      </c>
    </row>
    <row r="4" spans="1:17" s="15" customFormat="1" ht="87" customHeight="1" x14ac:dyDescent="0.25">
      <c r="A4" s="16" t="s">
        <v>25</v>
      </c>
      <c r="B4" s="16" t="s">
        <v>28</v>
      </c>
      <c r="C4" s="29">
        <v>10.37</v>
      </c>
      <c r="D4" s="29">
        <v>44406</v>
      </c>
      <c r="E4" s="29">
        <v>428232</v>
      </c>
      <c r="F4" s="30">
        <v>10.590943975441288</v>
      </c>
      <c r="G4" s="26">
        <v>44712</v>
      </c>
      <c r="H4" s="26">
        <v>422172</v>
      </c>
      <c r="I4" s="29">
        <v>9.8587779388495687</v>
      </c>
      <c r="J4" s="29">
        <v>41621</v>
      </c>
      <c r="K4" s="29">
        <v>422172</v>
      </c>
      <c r="L4" s="12">
        <f t="shared" si="0"/>
        <v>95.070182631143382</v>
      </c>
      <c r="M4" s="13">
        <f t="shared" si="1"/>
        <v>93.086867060297024</v>
      </c>
      <c r="N4" s="25" t="s">
        <v>36</v>
      </c>
    </row>
    <row r="5" spans="1:17" s="15" customFormat="1" ht="90.75" customHeight="1" x14ac:dyDescent="0.25">
      <c r="A5" s="16" t="s">
        <v>25</v>
      </c>
      <c r="B5" s="16" t="s">
        <v>33</v>
      </c>
      <c r="C5" s="29">
        <v>5.75</v>
      </c>
      <c r="D5" s="29">
        <v>24606</v>
      </c>
      <c r="E5" s="29">
        <v>428232</v>
      </c>
      <c r="F5" s="30">
        <v>5.7388931525539348</v>
      </c>
      <c r="G5" s="26">
        <v>24228</v>
      </c>
      <c r="H5" s="26">
        <v>422172</v>
      </c>
      <c r="I5" s="29">
        <v>5.3426091735122183</v>
      </c>
      <c r="J5" s="29">
        <v>22555</v>
      </c>
      <c r="K5" s="29">
        <v>422172</v>
      </c>
      <c r="L5" s="12">
        <f>+(I5/C5)*100</f>
        <v>92.914942148038577</v>
      </c>
      <c r="M5" s="13">
        <f>+(I5/F5)*100</f>
        <v>93.094766385999677</v>
      </c>
      <c r="N5" s="25" t="s">
        <v>36</v>
      </c>
    </row>
    <row r="6" spans="1:17" ht="91.5" customHeight="1" x14ac:dyDescent="0.25">
      <c r="A6" s="16" t="s">
        <v>25</v>
      </c>
      <c r="B6" s="16" t="s">
        <v>29</v>
      </c>
      <c r="C6" s="28">
        <v>74.999999997508567</v>
      </c>
      <c r="D6" s="28">
        <v>5418575274</v>
      </c>
      <c r="E6" s="28">
        <v>7224767032.2399998</v>
      </c>
      <c r="F6" s="27">
        <v>75</v>
      </c>
      <c r="G6" s="31">
        <v>5418575274</v>
      </c>
      <c r="H6" s="27">
        <v>7224767032.2399998</v>
      </c>
      <c r="I6" s="28">
        <v>74.13</v>
      </c>
      <c r="J6" s="28">
        <v>5355596107.9499998</v>
      </c>
      <c r="K6" s="28">
        <v>7224767032.2399998</v>
      </c>
      <c r="L6" s="12">
        <f t="shared" ref="L6" si="2">+(I6/C6)*100</f>
        <v>98.840000003283365</v>
      </c>
      <c r="M6" s="13">
        <f t="shared" ref="M6" si="3">+(I6/F6)*100</f>
        <v>98.839999999999989</v>
      </c>
      <c r="N6" s="24" t="s">
        <v>37</v>
      </c>
    </row>
    <row r="7" spans="1:17" ht="66.75" customHeight="1" x14ac:dyDescent="0.25">
      <c r="A7" s="16" t="s">
        <v>30</v>
      </c>
      <c r="B7" s="16" t="s">
        <v>31</v>
      </c>
      <c r="C7" s="28"/>
      <c r="D7" s="28"/>
      <c r="E7" s="28"/>
      <c r="F7" s="28">
        <v>75</v>
      </c>
      <c r="G7" s="28">
        <v>27</v>
      </c>
      <c r="H7" s="28">
        <v>36</v>
      </c>
      <c r="I7" s="28">
        <v>75</v>
      </c>
      <c r="J7" s="28">
        <v>27</v>
      </c>
      <c r="K7" s="28">
        <v>36</v>
      </c>
      <c r="L7" s="12">
        <v>0</v>
      </c>
      <c r="M7" s="13">
        <f t="shared" ref="M7" si="4">+(I7/F7)*100</f>
        <v>100</v>
      </c>
      <c r="N7" s="24" t="s">
        <v>39</v>
      </c>
    </row>
    <row r="8" spans="1:17" ht="15" x14ac:dyDescent="0.25">
      <c r="A8" s="18" t="s">
        <v>34</v>
      </c>
      <c r="B8" s="18"/>
      <c r="C8" s="18"/>
      <c r="D8" s="18"/>
      <c r="E8" s="18"/>
      <c r="F8" s="18"/>
      <c r="G8" s="18"/>
      <c r="H8" s="18"/>
      <c r="I8" s="18"/>
      <c r="J8" s="18"/>
      <c r="K8" s="18"/>
      <c r="L8" s="18"/>
      <c r="M8" s="18"/>
      <c r="N8" s="18"/>
    </row>
    <row r="9" spans="1:17" ht="16.5" customHeight="1" x14ac:dyDescent="0.25">
      <c r="A9" s="17"/>
      <c r="B9" s="17"/>
      <c r="C9" s="17"/>
      <c r="D9" s="17"/>
      <c r="E9" s="17"/>
      <c r="F9" s="17"/>
    </row>
    <row r="10" spans="1:17" ht="16.5" customHeight="1" x14ac:dyDescent="0.25">
      <c r="A10" s="17"/>
      <c r="B10" s="17"/>
      <c r="C10" s="17"/>
      <c r="D10" s="17"/>
      <c r="E10" s="17"/>
      <c r="F10" s="17"/>
    </row>
    <row r="11" spans="1:17" ht="16.5" customHeight="1" x14ac:dyDescent="0.25">
      <c r="A11" s="17"/>
      <c r="B11" s="17"/>
      <c r="C11" s="17"/>
      <c r="D11" s="17"/>
      <c r="E11" s="17"/>
      <c r="F11" s="17"/>
    </row>
  </sheetData>
  <autoFilter ref="A1:N6" xr:uid="{00000000-0009-0000-0000-000000000000}"/>
  <mergeCells count="1">
    <mergeCell ref="A8:N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2"/>
  <sheetViews>
    <sheetView topLeftCell="A6" zoomScale="90" zoomScaleNormal="90" workbookViewId="0">
      <selection activeCell="B20" sqref="B20"/>
    </sheetView>
  </sheetViews>
  <sheetFormatPr baseColWidth="10" defaultRowHeight="15" x14ac:dyDescent="0.25"/>
  <cols>
    <col min="2" max="2" width="55.28515625" customWidth="1"/>
    <col min="3" max="3" width="29.5703125" customWidth="1"/>
    <col min="4" max="4" width="28.5703125" customWidth="1"/>
    <col min="5" max="5" width="24" customWidth="1"/>
    <col min="6" max="6" width="31.7109375" customWidth="1"/>
  </cols>
  <sheetData>
    <row r="1" spans="2:6" ht="16.5" x14ac:dyDescent="0.3">
      <c r="B1" s="1"/>
      <c r="C1" s="1"/>
      <c r="D1" s="1"/>
      <c r="E1" s="1"/>
      <c r="F1" s="1"/>
    </row>
    <row r="2" spans="2:6" ht="22.5" x14ac:dyDescent="0.25">
      <c r="B2" s="23" t="s">
        <v>40</v>
      </c>
      <c r="C2" s="23"/>
      <c r="D2" s="23"/>
      <c r="E2" s="23"/>
      <c r="F2" s="23"/>
    </row>
    <row r="3" spans="2:6" ht="23.25" thickBot="1" x14ac:dyDescent="0.3">
      <c r="B3" s="2"/>
      <c r="C3" s="2"/>
      <c r="D3" s="2"/>
      <c r="E3" s="2"/>
      <c r="F3" s="2"/>
    </row>
    <row r="4" spans="2:6" ht="15.75" x14ac:dyDescent="0.25">
      <c r="B4" s="19" t="s">
        <v>1</v>
      </c>
      <c r="C4" s="21" t="s">
        <v>2</v>
      </c>
      <c r="D4" s="21"/>
      <c r="E4" s="21"/>
      <c r="F4" s="21" t="s">
        <v>0</v>
      </c>
    </row>
    <row r="5" spans="2:6" ht="32.25" thickBot="1" x14ac:dyDescent="0.3">
      <c r="B5" s="20"/>
      <c r="C5" s="8" t="s">
        <v>3</v>
      </c>
      <c r="D5" s="8" t="s">
        <v>4</v>
      </c>
      <c r="E5" s="8" t="s">
        <v>5</v>
      </c>
      <c r="F5" s="22"/>
    </row>
    <row r="6" spans="2:6" ht="34.5" customHeight="1" x14ac:dyDescent="0.25">
      <c r="B6" s="3" t="s">
        <v>10</v>
      </c>
      <c r="C6" s="7">
        <v>1</v>
      </c>
      <c r="D6" s="7">
        <v>4</v>
      </c>
      <c r="E6" s="7"/>
      <c r="F6" s="7">
        <v>5</v>
      </c>
    </row>
    <row r="7" spans="2:6" ht="34.5" customHeight="1" x14ac:dyDescent="0.25">
      <c r="B7" s="3" t="s">
        <v>32</v>
      </c>
      <c r="C7" s="7">
        <v>0</v>
      </c>
      <c r="D7" s="7">
        <v>1</v>
      </c>
      <c r="E7" s="7"/>
      <c r="F7" s="7">
        <v>1</v>
      </c>
    </row>
    <row r="8" spans="2:6" ht="15.75" x14ac:dyDescent="0.25">
      <c r="B8" s="4" t="s">
        <v>0</v>
      </c>
      <c r="C8" s="5">
        <v>1</v>
      </c>
      <c r="D8" s="5">
        <v>5</v>
      </c>
      <c r="E8" s="5"/>
      <c r="F8" s="5">
        <v>6</v>
      </c>
    </row>
    <row r="9" spans="2:6" ht="16.5" x14ac:dyDescent="0.3">
      <c r="B9" s="1"/>
      <c r="C9" s="1"/>
      <c r="D9" s="1"/>
      <c r="E9" s="1"/>
      <c r="F9" s="1"/>
    </row>
    <row r="10" spans="2:6" ht="16.5" x14ac:dyDescent="0.3">
      <c r="B10" s="1"/>
      <c r="C10" s="1"/>
      <c r="D10" s="1"/>
      <c r="E10" s="1"/>
      <c r="F10" s="1"/>
    </row>
    <row r="11" spans="2:6" ht="22.5" x14ac:dyDescent="0.25">
      <c r="B11" s="23" t="s">
        <v>41</v>
      </c>
      <c r="C11" s="23"/>
      <c r="D11" s="23"/>
      <c r="E11" s="23"/>
      <c r="F11" s="23"/>
    </row>
    <row r="12" spans="2:6" ht="23.25" thickBot="1" x14ac:dyDescent="0.3">
      <c r="B12" s="2"/>
      <c r="C12" s="2"/>
      <c r="D12" s="2"/>
      <c r="E12" s="2"/>
      <c r="F12" s="2"/>
    </row>
    <row r="13" spans="2:6" ht="15.75" x14ac:dyDescent="0.25">
      <c r="B13" s="19" t="s">
        <v>1</v>
      </c>
      <c r="C13" s="21" t="s">
        <v>6</v>
      </c>
      <c r="D13" s="21"/>
      <c r="E13" s="21"/>
      <c r="F13" s="21" t="s">
        <v>0</v>
      </c>
    </row>
    <row r="14" spans="2:6" ht="32.25" thickBot="1" x14ac:dyDescent="0.3">
      <c r="B14" s="20"/>
      <c r="C14" s="8" t="s">
        <v>7</v>
      </c>
      <c r="D14" s="8" t="s">
        <v>8</v>
      </c>
      <c r="E14" s="8" t="s">
        <v>9</v>
      </c>
      <c r="F14" s="22"/>
    </row>
    <row r="15" spans="2:6" ht="16.5" x14ac:dyDescent="0.25">
      <c r="B15" s="3" t="s">
        <v>10</v>
      </c>
      <c r="C15" s="14">
        <v>0.2</v>
      </c>
      <c r="D15" s="14">
        <v>0.8</v>
      </c>
      <c r="E15" s="14"/>
      <c r="F15" s="14">
        <f t="shared" ref="F15:F16" si="0">SUM(C15:E15)</f>
        <v>1</v>
      </c>
    </row>
    <row r="16" spans="2:6" ht="33" x14ac:dyDescent="0.25">
      <c r="B16" s="3" t="s">
        <v>32</v>
      </c>
      <c r="C16" s="14">
        <v>0</v>
      </c>
      <c r="D16" s="14">
        <v>1</v>
      </c>
      <c r="E16" s="14"/>
      <c r="F16" s="14">
        <f t="shared" si="0"/>
        <v>1</v>
      </c>
    </row>
    <row r="17" spans="2:6" ht="15.75" x14ac:dyDescent="0.25">
      <c r="B17" s="4" t="s">
        <v>0</v>
      </c>
      <c r="C17" s="9">
        <f>+(C8/F8)</f>
        <v>0.16666666666666666</v>
      </c>
      <c r="D17" s="9">
        <f>+(D8/F8)</f>
        <v>0.83333333333333337</v>
      </c>
      <c r="E17" s="9"/>
      <c r="F17" s="9">
        <f>SUM(C17:E17)</f>
        <v>1</v>
      </c>
    </row>
    <row r="18" spans="2:6" ht="16.5" x14ac:dyDescent="0.25">
      <c r="B18" s="3"/>
    </row>
    <row r="22" spans="2:6" x14ac:dyDescent="0.25">
      <c r="F22" s="6"/>
    </row>
  </sheetData>
  <mergeCells count="8">
    <mergeCell ref="B13:B14"/>
    <mergeCell ref="C13:E13"/>
    <mergeCell ref="F13:F14"/>
    <mergeCell ref="B2:F2"/>
    <mergeCell ref="B4:B5"/>
    <mergeCell ref="C4:E4"/>
    <mergeCell ref="F4:F5"/>
    <mergeCell ref="B11:F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Análisis </vt:lpstr>
      <vt:lpstr>Resumen</vt:lpstr>
    </vt:vector>
  </TitlesOfParts>
  <Company>CONACYT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Braulio Rivera Lomas</dc:creator>
  <cp:lastModifiedBy>Evaluación</cp:lastModifiedBy>
  <dcterms:created xsi:type="dcterms:W3CDTF">2016-04-18T16:28:59Z</dcterms:created>
  <dcterms:modified xsi:type="dcterms:W3CDTF">2021-10-14T18:46:04Z</dcterms:modified>
</cp:coreProperties>
</file>