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E:\Respaldo 20 12 21\Planeación\Evaluación\MIR\Reporte de metas MIR 2023\1T\"/>
    </mc:Choice>
  </mc:AlternateContent>
  <xr:revisionPtr revIDLastSave="0" documentId="13_ncr:1_{316297E3-9A3F-4700-BDA9-099BDFB8E0FF}" xr6:coauthVersionLast="36" xr6:coauthVersionMax="36"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'!$A$1:$N$14</definedName>
  </definedNames>
  <calcPr calcId="191029"/>
</workbook>
</file>

<file path=xl/calcChain.xml><?xml version="1.0" encoding="utf-8"?>
<calcChain xmlns="http://schemas.openxmlformats.org/spreadsheetml/2006/main">
  <c r="F18" i="2" l="1"/>
  <c r="L3" i="3" l="1"/>
  <c r="M3" i="3"/>
  <c r="L4" i="3"/>
  <c r="M4" i="3"/>
  <c r="L5" i="3"/>
  <c r="M5" i="3"/>
  <c r="L6" i="3"/>
  <c r="M6" i="3"/>
  <c r="L7" i="3"/>
  <c r="M7" i="3"/>
  <c r="L8" i="3"/>
  <c r="M8" i="3"/>
  <c r="L9" i="3"/>
  <c r="M9" i="3"/>
  <c r="L10" i="3"/>
  <c r="M10" i="3"/>
  <c r="L11" i="3"/>
  <c r="M11" i="3"/>
  <c r="L12" i="3"/>
  <c r="M12" i="3"/>
  <c r="L13" i="3"/>
  <c r="M13" i="3"/>
  <c r="L14" i="3"/>
  <c r="M14" i="3"/>
  <c r="M2" i="3"/>
  <c r="L2" i="3"/>
  <c r="F17" i="2" l="1"/>
  <c r="E10" i="2"/>
  <c r="F6" i="2"/>
  <c r="D10" i="2"/>
  <c r="C10" i="2"/>
  <c r="F20" i="2" l="1"/>
  <c r="F19" i="2" l="1"/>
  <c r="F8" i="2"/>
  <c r="F10" i="2" s="1"/>
  <c r="E21" i="2" l="1"/>
  <c r="D21" i="2"/>
  <c r="C21" i="2"/>
  <c r="F21" i="2" l="1"/>
</calcChain>
</file>

<file path=xl/sharedStrings.xml><?xml version="1.0" encoding="utf-8"?>
<sst xmlns="http://schemas.openxmlformats.org/spreadsheetml/2006/main" count="77" uniqueCount="59">
  <si>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</si>
  <si>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</si>
  <si>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</si>
  <si>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</si>
  <si>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</si>
  <si>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</si>
  <si>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</si>
  <si>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</si>
  <si>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</si>
  <si>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</si>
  <si>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S191</t>
    </r>
    <r>
      <rPr>
        <sz val="11"/>
        <color theme="1"/>
        <rFont val="Arial Narrow"/>
        <family val="2"/>
      </rPr>
      <t>: Sistema Nacional de Investigadores</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</si>
  <si>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</si>
  <si>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</si>
  <si>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</si>
  <si>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</si>
  <si>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</si>
  <si>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</si>
  <si>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</si>
  <si>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</si>
  <si>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</si>
  <si>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</si>
  <si>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</si>
  <si>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</si>
  <si>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</si>
  <si>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</si>
  <si>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</si>
  <si>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</si>
  <si>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</si>
  <si>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</si>
  <si>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P001</t>
  </si>
  <si>
    <t>Porcentaje de actividades de monitoreo de ASM realizadas</t>
  </si>
  <si>
    <r>
      <rPr>
        <b/>
        <sz val="11"/>
        <color theme="1"/>
        <rFont val="Arial Narrow"/>
        <family val="2"/>
      </rPr>
      <t>P001</t>
    </r>
    <r>
      <rPr>
        <sz val="11"/>
        <color theme="1"/>
        <rFont val="Arial Narrow"/>
        <family val="2"/>
      </rPr>
      <t>: Diseño y evaluación de políticas en ciencia, tecnología e innovación</t>
    </r>
  </si>
  <si>
    <t>F003</t>
  </si>
  <si>
    <t>Porcentaje de convocatorias emitidas</t>
  </si>
  <si>
    <t xml:space="preserve">Porcentaje de proyectos (solicitudes) aprobados </t>
  </si>
  <si>
    <t>Porcentaje propuestas de solicitud de apoyo con evaluación</t>
  </si>
  <si>
    <t xml:space="preserve">Porcentaje de proyectos formalizados </t>
  </si>
  <si>
    <t>Porcentaje del presupuesto ejercido acumulado trimestralmente en la operación del programa.</t>
  </si>
  <si>
    <t xml:space="preserve">Porcentaje de estímulos económicos de la modalidad Investigador Nacional Nivel III  e Investigadores Eméritos con respecto al total de miembros del SNI entregados </t>
  </si>
  <si>
    <r>
      <rPr>
        <b/>
        <sz val="11"/>
        <color theme="1"/>
        <rFont val="Arial Narrow"/>
        <family val="2"/>
      </rPr>
      <t>F003</t>
    </r>
    <r>
      <rPr>
        <sz val="11"/>
        <color theme="1"/>
        <rFont val="Arial Narrow"/>
        <family val="2"/>
      </rPr>
      <t>: Programas nacionales estratégicos de ciencia, tecnología y vinculación con el sector social, público y privado</t>
    </r>
  </si>
  <si>
    <t>Causa: En el primer Trimestre de 2023 se aprobaron 223 proyectos en su primera etapa, lo cuál superó la meta de 172 proyectos estimados.
Efecto: Se aprobaron más proyectos de los que se tenían contemplados en la meta del denominador y del numerador.</t>
  </si>
  <si>
    <t>Causa: En el primer trimestre de 2023 sólo se emitió 1 convocatoria de 3 que se tenían programadas; debido a que actualmente hay 12 convocatorias multianuales que fueron emitidas en los años 2021 y 2022. 
Efecto: Debido a que actualmente hay 12 convocatorias multianuales vigentes, sólo se emitió una convocatoria de 3 que se habían programado en la meta.</t>
  </si>
  <si>
    <t>Causa: Se brindó seguimiento a los 6 ASM comprometidos por el Conacyt (2 del Pp S191 y 4 del Pp S190), los cuales se concluyeron en tiempo y forma, lo que permitió el cumplimiento de la meta. Una vez que se tengan definidos los ASM derivados de la evaluación de diseño del Pp F003 efectuada en 2022, se ajustará la meta.</t>
  </si>
  <si>
    <t>S190</t>
  </si>
  <si>
    <t>Porcentaje de solicitudes de beca o apoyo que cumplieron con los requisitos de elegibilidad para ser persona beneficiada del programa.</t>
  </si>
  <si>
    <t xml:space="preserve">Causa: El valor de la meta alcanzada se explica porque del total de las solicitudes recibidas, un número mayor de éstas, cumplieron con los requisitos de elegibilidad.
Efecto: Derivado de las modificaciones realizadas a las Reglas de Operación del Programa Presupuestario S190, la Matriz de Indicadores para Resultados tuvo modificaciones en los indicadores que la conforman. Derivado de lo anterior, la carga de dichos indicadores se realizó de manera extemporánea en el Portal Aplicativo de la Secretaria de Hacienda (PASH) el pasado 11 de marzo de 2023, conforme a lo establecido en el numeral 20 de los Lineamientos para el proceso de seguimiento y modificación extemporánea de los instrumentos de seguimiento del Desempeño de los Programas presupuestales para el Ejercicio Fiscal 2023; motivo por el cual, no se pudo reportar la meta esperada para el primer trimestre. </t>
  </si>
  <si>
    <t>Porcentaje de becas o apoyos formalizadas</t>
  </si>
  <si>
    <t xml:space="preserve">Causa: El valor de la meta alcanzada se explica porque del total de solicitudes que cumplieron con los requisitos de elegibilidad, un alto número de éstas, pudieron formalizar el apoyo conforme a lo establecido en el calendario de la convocatoria.
Efecto: Derivado de las modificaciones realizadas a las Reglas de Operación del Programa Presupuestario S190, la Matriz de Indicadores para Resultados tuvo modificaciones en los indicadores que la conforman. Derivado de lo anterior, la carga de dichos indicadores se realizó de manera extemporánea en el Portal Aplicativo de la Secretaria de Hacienda (PASH) el pasado 11 de marzo de 2023, conforme a lo establecido en el numeral 20 de los Lineamientos para el proceso de seguimiento y modificación extemporánea de los instrumentos de seguimiento del Desempeño de los Programas presupuestales para el Ejercicio Fiscal 2023; motivo por el cual, no se pudo reportar la meta esperada para el primer trimestre. </t>
  </si>
  <si>
    <t>Porcentaje de convocatorias publicadas</t>
  </si>
  <si>
    <t xml:space="preserve">Causa: El valor de la meta alcanzada, se debe a que conforme al calendario interno de publicación de las convocatorias de las diversas modalidades del Pp. S190, durante el primer trimestre del 2023, se publicaron 2 de las 9 convocatorias que se esperan publicar en el año.
Efecto: Derivado de las modificaciones realizadas a las Reglas de Operación del Programa Presupuestario S190, la Matriz de Indicadores para Resultados tuvo modificaciones en los indicadores que la conforman. Derivado de lo anterior, la carga de dichos indicadores se realizó de manera extemporánea en el Portal Aplicativo de la Secretaria de Hacienda (PASH) el pasado 11 de marzo de 2023, conforme a lo establecido en el numeral 20 de los Lineamientos para el proceso de seguimiento y modificación extemporánea de los instrumentos de seguimiento del Desempeño de los Programas presupuestales para el Ejercicio Fiscal 2023; motivo por el cual, no se pudo reportar la meta esperada para el primer trimestre. </t>
  </si>
  <si>
    <t>Causa: En el numerador se observa un monto pagado mayor a lo esperado debido a que, en el transcurso del trimestre, se realizaron pagos por fallecimiento de investigadores que gozaban del apoyo económico a beneficiarios designados por los mismos, acorde a lo establecido en el Reglamento del S.N.I. Por otra parte el denominador alcanzado durante el ejercicio fiscal es menor, debido a que al presupuesto asignado fue menor a lo estimado.</t>
  </si>
  <si>
    <r>
      <rPr>
        <b/>
        <sz val="11"/>
        <color theme="1"/>
        <rFont val="Arial Narrow"/>
        <family val="2"/>
      </rPr>
      <t>S190:</t>
    </r>
    <r>
      <rPr>
        <sz val="11"/>
        <color theme="1"/>
        <rFont val="Arial Narrow"/>
        <family val="2"/>
      </rPr>
      <t xml:space="preserve"> Becas de posgrado y apoyos a la calidad</t>
    </r>
  </si>
  <si>
    <t>Cuadro 1: Cumplimiento de las metas al primer trimestre de 2023 de los Indicadores de las MIR del CONACYT</t>
  </si>
  <si>
    <t>Cuadro 2: Porcentaje de Cumplimiento de las metas al primer trimestre de 2023 de los Indicadores de las MIR del CONACYT</t>
  </si>
  <si>
    <t>Causa: "En el primer Trimestre de 2023 se aprobaron un total de 223 proyectos (205 proyectos referentes a la Convocatoria de Ciencia Básica y/o Ciencia de Frontera Modalidad: Paradigmas y Controversias de la Ciencia 2022, y 18 proyectos por encargo de Estado), lo cuál superó la meta de 172 proyectos estimados. Asimismo, sólo se formalizaron 15 proyectos de 34 que se tenían contemplados para el primer trimestre.." El avance reportado en el trimestre se hace considerando que este indicador se acumula anualmente.
Efecto: "Derivado a que se aprobaron más proyectos de los estimados en la meta y los proyectos formalizados fueron menos, la meta quedó por debajo de lo proyectado. "</t>
  </si>
  <si>
    <t>Causa: Las diferencias observadas entre la meta aprobada y la meta alcanzada obedecen a que, hubo un mayor ingreso de investigadores al S.N.I respecto de lo proyectado, motivo por el cual, el denominador refleja un crecimiento considerable para el ejercicio fiscal. Derivado de lo anterior, un mayor número de  investigadores en el nivel III y Eméritos, cumplieron con los requisitos reglamentarios para la entrega del apoyo económico, establecidos en el nuevo Reglamento del Sistema Nacional de Investigadores, publicado en el Diario Oficial de la Federación el 10 de agosto de 2022. En este sentido, el número de apoyos económicos otorgados en este trimestre es mayor a lo estimado.</t>
  </si>
  <si>
    <t>Causa: Las diferencias observadas entre la meta aprobada y la meta alcanzada obedecen a que, hubo un mayor ingreso de investigadores al S.N.I  respecto de lo proyectado, motivo por el cual, el denominador refleja un crecimiento considerable para el ejercicio fiscal. Derivado de lo anterior, un mayor número de  investigadores en el nivel II, cumplieron con los requisitos reglamentarios para la entrega del apoyo económico, establecidos en el nuevo Reglamento del Sistema Nacional de Investigadores, publicado en el Diario Oficial de la Federación el 10 de agosto de 2022. En este sentido, el número de apoyos económicos otorgados en este trimestre es mayor a lo estimado.</t>
  </si>
  <si>
    <t>Causa: Las diferencias observadas entre la meta aprobada y la meta alcanzada obedecen a que, hubo un mayor ingreso de investigadores al S.N.I respecto de lo proyectado, motivo por el cual, el denominador refleja un crecimiento considerable para el ejercicio fiscal. Derivado de lo anterior, un mayor número de  investigadores en el nivel I, cumplieron con los requisitos reglamentarios para la entrega del apoyo económico, establecidos en el nuevo Reglamento del Sistema Nacional de Investigadores, publicado en el Diario Oficial de la Federación el 10 de agosto de 2022. En este sentido, el número de apoyos económicos otorgados en este trimestre es mayor a lo estimado.</t>
  </si>
  <si>
    <t>Causa: Las diferencias observadas entre la meta aprobada y la meta alcanzada obedecen a que, hubo un mayor ingreso de investigadores al S.N.I respecto de lo proyectado, motivo por el cual, el denominador refleja un crecimiento considerable para el ejercicio fiscal. Derivado de lo anterior, un mayor número de  investigadores en el nivel de candidato, cumplieron con los requisitos reglamentarios para la entrega del apoyo económico, establecidos en el nuevo Reglamento del Sistema Nacional de Investigadores, publicado en el Diario Oficial de la Federación el 10 de agosto de 2022. En este sentido, el número de apoyos económicos otorgados en este trimestre es mayor a lo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</si>
</sst>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4" fontId="0" fillId="0" borderId="4" xfId="0" applyNumberFormat="1" applyBorder="1"/>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0" xfId="0" applyFill="1"/>
    <xf numFmtId="0" fontId="0" fillId="0" borderId="4" xfId="0"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zoomScale="90" zoomScaleNormal="90" workbookViewId="0">
      <pane xSplit="2" ySplit="1" topLeftCell="I8" activePane="bottomRight" state="frozen"/>
      <selection pane="topRight" activeCell="C1" sqref="C1"/>
      <selection pane="bottomLeft" activeCell="A2" sqref="A2"/>
      <selection pane="bottomRight" activeCell="N10" sqref="N10"/>
    </sheetView>
  </sheetViews>
  <sheetFormatPr baseColWidth="10" defaultRowHeight="16.5" customHeight="1" x14ac:dyDescent="0.25"/>
  <cols>
    <col min="1" max="1" width="15.7109375" customWidth="1"/>
    <col min="2" max="2" width="29" customWidth="1"/>
    <col min="3" max="3" width="21.28515625" bestFit="1" customWidth="1"/>
    <col min="4" max="4" width="16.42578125" customWidth="1"/>
    <col min="5" max="5" width="20.42578125" bestFit="1" customWidth="1"/>
    <col min="6" max="6" width="11.85546875" customWidth="1"/>
    <col min="7" max="7" width="21.28515625" bestFit="1" customWidth="1"/>
    <col min="8" max="8" width="23.28515625" bestFit="1" customWidth="1"/>
    <col min="9" max="9" width="20.42578125" bestFit="1" customWidth="1"/>
    <col min="10" max="10" width="21.28515625" bestFit="1" customWidth="1"/>
    <col min="11" max="11" width="23.28515625" bestFit="1" customWidth="1"/>
    <col min="12" max="12" width="19.5703125" bestFit="1" customWidth="1"/>
    <col min="13" max="13" width="23.28515625" bestFit="1" customWidth="1"/>
    <col min="14" max="14" width="50.85546875" customWidth="1"/>
  </cols>
  <sheetData>
    <row r="1" spans="1:15" ht="51" x14ac:dyDescent="0.25">
      <c r="A1" s="10" t="s">
        <v>11</v>
      </c>
      <c r="B1" s="10" t="s">
        <v>12</v>
      </c>
      <c r="C1" s="10" t="s">
        <v>13</v>
      </c>
      <c r="D1" s="11" t="s">
        <v>14</v>
      </c>
      <c r="E1" s="11" t="s">
        <v>15</v>
      </c>
      <c r="F1" s="10" t="s">
        <v>16</v>
      </c>
      <c r="G1" s="11" t="s">
        <v>17</v>
      </c>
      <c r="H1" s="11" t="s">
        <v>18</v>
      </c>
      <c r="I1" s="10" t="s">
        <v>19</v>
      </c>
      <c r="J1" s="10" t="s">
        <v>20</v>
      </c>
      <c r="K1" s="10" t="s">
        <v>21</v>
      </c>
      <c r="L1" s="10" t="s">
        <v>22</v>
      </c>
      <c r="M1" s="10" t="s">
        <v>23</v>
      </c>
      <c r="N1" s="10" t="s">
        <v>24</v>
      </c>
      <c r="O1" s="18"/>
    </row>
    <row r="2" spans="1:15" ht="122.25" customHeight="1" x14ac:dyDescent="0.25">
      <c r="A2" s="19" t="s">
        <v>32</v>
      </c>
      <c r="B2" s="19" t="s">
        <v>33</v>
      </c>
      <c r="C2" s="12">
        <v>100</v>
      </c>
      <c r="D2" s="12">
        <v>3</v>
      </c>
      <c r="E2" s="12">
        <v>3</v>
      </c>
      <c r="F2" s="12">
        <v>100</v>
      </c>
      <c r="G2" s="12">
        <v>3</v>
      </c>
      <c r="H2" s="12">
        <v>3</v>
      </c>
      <c r="I2" s="12">
        <v>33.33</v>
      </c>
      <c r="J2" s="12">
        <v>1</v>
      </c>
      <c r="K2" s="12">
        <v>3</v>
      </c>
      <c r="L2" s="15">
        <f>(I2/C2)*100</f>
        <v>33.33</v>
      </c>
      <c r="M2" s="16">
        <f>(I2/F2)*100</f>
        <v>33.33</v>
      </c>
      <c r="N2" s="14" t="s">
        <v>41</v>
      </c>
    </row>
    <row r="3" spans="1:15" ht="90.75" customHeight="1" x14ac:dyDescent="0.25">
      <c r="A3" s="19" t="s">
        <v>32</v>
      </c>
      <c r="B3" s="19" t="s">
        <v>34</v>
      </c>
      <c r="C3" s="12">
        <v>100</v>
      </c>
      <c r="D3" s="12">
        <v>172</v>
      </c>
      <c r="E3" s="12">
        <v>172</v>
      </c>
      <c r="F3" s="12">
        <v>100</v>
      </c>
      <c r="G3" s="12">
        <v>172</v>
      </c>
      <c r="H3" s="12">
        <v>172</v>
      </c>
      <c r="I3" s="12">
        <v>100</v>
      </c>
      <c r="J3" s="12">
        <v>223</v>
      </c>
      <c r="K3" s="12">
        <v>223</v>
      </c>
      <c r="L3" s="15">
        <f t="shared" ref="L3:L14" si="0">(I3/C3)*100</f>
        <v>100</v>
      </c>
      <c r="M3" s="16">
        <f t="shared" ref="M3:M14" si="1">(I3/F3)*100</f>
        <v>100</v>
      </c>
      <c r="N3" s="14" t="s">
        <v>40</v>
      </c>
    </row>
    <row r="4" spans="1:15" ht="90.75" customHeight="1" x14ac:dyDescent="0.25">
      <c r="A4" s="19" t="s">
        <v>32</v>
      </c>
      <c r="B4" s="19" t="s">
        <v>35</v>
      </c>
      <c r="C4" s="12">
        <v>100</v>
      </c>
      <c r="D4" s="12">
        <v>172</v>
      </c>
      <c r="E4" s="12">
        <v>172</v>
      </c>
      <c r="F4" s="12">
        <v>100</v>
      </c>
      <c r="G4" s="12">
        <v>172</v>
      </c>
      <c r="H4" s="12">
        <v>172</v>
      </c>
      <c r="I4" s="12">
        <v>100</v>
      </c>
      <c r="J4" s="12">
        <v>223</v>
      </c>
      <c r="K4" s="12">
        <v>223</v>
      </c>
      <c r="L4" s="15">
        <f t="shared" si="0"/>
        <v>100</v>
      </c>
      <c r="M4" s="16">
        <f t="shared" si="1"/>
        <v>100</v>
      </c>
      <c r="N4" s="14" t="s">
        <v>40</v>
      </c>
    </row>
    <row r="5" spans="1:15" ht="90.75" customHeight="1" x14ac:dyDescent="0.25">
      <c r="A5" s="19" t="s">
        <v>32</v>
      </c>
      <c r="B5" s="19" t="s">
        <v>36</v>
      </c>
      <c r="C5" s="12">
        <v>5.63</v>
      </c>
      <c r="D5" s="12">
        <v>34</v>
      </c>
      <c r="E5" s="12">
        <v>604</v>
      </c>
      <c r="F5" s="12">
        <v>5.63</v>
      </c>
      <c r="G5" s="12">
        <v>34</v>
      </c>
      <c r="H5" s="12">
        <v>604</v>
      </c>
      <c r="I5" s="12">
        <v>2.48</v>
      </c>
      <c r="J5" s="12">
        <v>15</v>
      </c>
      <c r="K5" s="12">
        <v>604</v>
      </c>
      <c r="L5" s="15">
        <f t="shared" si="0"/>
        <v>44.049733570159859</v>
      </c>
      <c r="M5" s="16">
        <f t="shared" si="1"/>
        <v>44.049733570159859</v>
      </c>
      <c r="N5" s="14" t="s">
        <v>54</v>
      </c>
    </row>
    <row r="6" spans="1:15" ht="90.75" customHeight="1" x14ac:dyDescent="0.25">
      <c r="A6" s="19" t="s">
        <v>29</v>
      </c>
      <c r="B6" s="19" t="s">
        <v>30</v>
      </c>
      <c r="C6" s="12">
        <v>25</v>
      </c>
      <c r="D6" s="12">
        <v>6</v>
      </c>
      <c r="E6" s="12">
        <v>24</v>
      </c>
      <c r="F6" s="12">
        <v>25</v>
      </c>
      <c r="G6" s="12">
        <v>6</v>
      </c>
      <c r="H6" s="12">
        <v>24</v>
      </c>
      <c r="I6" s="12">
        <v>25</v>
      </c>
      <c r="J6" s="12">
        <v>6</v>
      </c>
      <c r="K6" s="12">
        <v>24</v>
      </c>
      <c r="L6" s="15">
        <f t="shared" si="0"/>
        <v>100</v>
      </c>
      <c r="M6" s="16">
        <f t="shared" si="1"/>
        <v>100</v>
      </c>
      <c r="N6" s="14" t="s">
        <v>42</v>
      </c>
    </row>
    <row r="7" spans="1:15" ht="90.75" customHeight="1" x14ac:dyDescent="0.25">
      <c r="A7" s="19" t="s">
        <v>43</v>
      </c>
      <c r="B7" s="19" t="s">
        <v>44</v>
      </c>
      <c r="C7" s="12">
        <v>96.5</v>
      </c>
      <c r="D7" s="12">
        <v>9344</v>
      </c>
      <c r="E7" s="12">
        <v>9683</v>
      </c>
      <c r="F7" s="12">
        <v>96.5</v>
      </c>
      <c r="G7" s="12">
        <v>9344</v>
      </c>
      <c r="H7" s="12">
        <v>9683</v>
      </c>
      <c r="I7" s="12">
        <v>98.5</v>
      </c>
      <c r="J7" s="12">
        <v>8408</v>
      </c>
      <c r="K7" s="12">
        <v>8578</v>
      </c>
      <c r="L7" s="15">
        <f t="shared" si="0"/>
        <v>102.07253886010363</v>
      </c>
      <c r="M7" s="16">
        <f t="shared" si="1"/>
        <v>102.07253886010363</v>
      </c>
      <c r="N7" s="14" t="s">
        <v>45</v>
      </c>
    </row>
    <row r="8" spans="1:15" ht="90.75" customHeight="1" x14ac:dyDescent="0.25">
      <c r="A8" s="19" t="s">
        <v>43</v>
      </c>
      <c r="B8" s="19" t="s">
        <v>46</v>
      </c>
      <c r="C8" s="12">
        <v>53.67</v>
      </c>
      <c r="D8" s="12">
        <v>5015</v>
      </c>
      <c r="E8" s="12">
        <v>9344</v>
      </c>
      <c r="F8" s="12">
        <v>53.67</v>
      </c>
      <c r="G8" s="12">
        <v>5015</v>
      </c>
      <c r="H8" s="12">
        <v>9344</v>
      </c>
      <c r="I8" s="12">
        <v>62.54</v>
      </c>
      <c r="J8" s="12">
        <v>5258</v>
      </c>
      <c r="K8" s="12">
        <v>8408</v>
      </c>
      <c r="L8" s="15">
        <f t="shared" si="0"/>
        <v>116.52692379355318</v>
      </c>
      <c r="M8" s="16">
        <f t="shared" si="1"/>
        <v>116.52692379355318</v>
      </c>
      <c r="N8" s="14" t="s">
        <v>47</v>
      </c>
    </row>
    <row r="9" spans="1:15" ht="90.75" customHeight="1" x14ac:dyDescent="0.25">
      <c r="A9" s="19" t="s">
        <v>43</v>
      </c>
      <c r="B9" s="19" t="s">
        <v>48</v>
      </c>
      <c r="C9" s="12">
        <v>22.22</v>
      </c>
      <c r="D9" s="12">
        <v>2</v>
      </c>
      <c r="E9" s="12">
        <v>9</v>
      </c>
      <c r="F9" s="12">
        <v>22</v>
      </c>
      <c r="G9" s="12">
        <v>2</v>
      </c>
      <c r="H9" s="12">
        <v>9</v>
      </c>
      <c r="I9" s="12">
        <v>22.22</v>
      </c>
      <c r="J9" s="12">
        <v>2</v>
      </c>
      <c r="K9" s="12">
        <v>9</v>
      </c>
      <c r="L9" s="15">
        <f t="shared" si="0"/>
        <v>100</v>
      </c>
      <c r="M9" s="16">
        <f t="shared" si="1"/>
        <v>101</v>
      </c>
      <c r="N9" s="14" t="s">
        <v>49</v>
      </c>
    </row>
    <row r="10" spans="1:15" ht="90.75" customHeight="1" x14ac:dyDescent="0.25">
      <c r="A10" s="19" t="s">
        <v>25</v>
      </c>
      <c r="B10" s="19" t="s">
        <v>26</v>
      </c>
      <c r="C10" s="12">
        <v>4.87</v>
      </c>
      <c r="D10" s="12">
        <v>19182</v>
      </c>
      <c r="E10" s="12">
        <v>394056</v>
      </c>
      <c r="F10" s="12">
        <v>4.87</v>
      </c>
      <c r="G10" s="12">
        <v>19182</v>
      </c>
      <c r="H10" s="12">
        <v>394056</v>
      </c>
      <c r="I10" s="12">
        <v>5.15</v>
      </c>
      <c r="J10" s="12">
        <v>22557</v>
      </c>
      <c r="K10" s="12">
        <v>437652</v>
      </c>
      <c r="L10" s="15">
        <f t="shared" si="0"/>
        <v>105.74948665297741</v>
      </c>
      <c r="M10" s="16">
        <f t="shared" si="1"/>
        <v>105.74948665297741</v>
      </c>
      <c r="N10" s="14" t="s">
        <v>58</v>
      </c>
    </row>
    <row r="11" spans="1:15" ht="81.75" customHeight="1" x14ac:dyDescent="0.25">
      <c r="A11" s="19" t="s">
        <v>25</v>
      </c>
      <c r="B11" s="19" t="s">
        <v>27</v>
      </c>
      <c r="C11" s="12">
        <v>14.32</v>
      </c>
      <c r="D11" s="12">
        <v>56435</v>
      </c>
      <c r="E11" s="12">
        <v>394056</v>
      </c>
      <c r="F11" s="12">
        <v>14.32</v>
      </c>
      <c r="G11" s="12">
        <v>56435</v>
      </c>
      <c r="H11" s="12">
        <v>394056</v>
      </c>
      <c r="I11" s="12">
        <v>14.21</v>
      </c>
      <c r="J11" s="12">
        <v>62170</v>
      </c>
      <c r="K11" s="12">
        <v>437652</v>
      </c>
      <c r="L11" s="15">
        <f t="shared" si="0"/>
        <v>99.231843575418992</v>
      </c>
      <c r="M11" s="16">
        <f t="shared" si="1"/>
        <v>99.231843575418992</v>
      </c>
      <c r="N11" s="14" t="s">
        <v>57</v>
      </c>
    </row>
    <row r="12" spans="1:15" ht="87" customHeight="1" x14ac:dyDescent="0.25">
      <c r="A12" s="19" t="s">
        <v>25</v>
      </c>
      <c r="B12" s="19" t="s">
        <v>28</v>
      </c>
      <c r="C12" s="12">
        <v>3.72</v>
      </c>
      <c r="D12" s="12">
        <v>14645</v>
      </c>
      <c r="E12" s="12">
        <v>394056</v>
      </c>
      <c r="F12" s="13">
        <v>3.72</v>
      </c>
      <c r="G12" s="13">
        <v>14645</v>
      </c>
      <c r="H12" s="13">
        <v>394056</v>
      </c>
      <c r="I12" s="12">
        <v>3.66</v>
      </c>
      <c r="J12" s="12">
        <v>16032</v>
      </c>
      <c r="K12" s="12">
        <v>437652</v>
      </c>
      <c r="L12" s="15">
        <f t="shared" si="0"/>
        <v>98.387096774193552</v>
      </c>
      <c r="M12" s="16">
        <f t="shared" si="1"/>
        <v>98.387096774193552</v>
      </c>
      <c r="N12" s="14" t="s">
        <v>56</v>
      </c>
    </row>
    <row r="13" spans="1:15" ht="90.75" customHeight="1" x14ac:dyDescent="0.25">
      <c r="A13" s="19" t="s">
        <v>25</v>
      </c>
      <c r="B13" s="19" t="s">
        <v>38</v>
      </c>
      <c r="C13" s="12">
        <v>2.09</v>
      </c>
      <c r="D13" s="12">
        <v>8252</v>
      </c>
      <c r="E13" s="12">
        <v>394056</v>
      </c>
      <c r="F13" s="13">
        <v>2.09</v>
      </c>
      <c r="G13" s="13">
        <v>8252</v>
      </c>
      <c r="H13" s="13">
        <v>394056</v>
      </c>
      <c r="I13" s="12">
        <v>1.98</v>
      </c>
      <c r="J13" s="12">
        <v>8654</v>
      </c>
      <c r="K13" s="12">
        <v>437652</v>
      </c>
      <c r="L13" s="15">
        <f t="shared" si="0"/>
        <v>94.736842105263165</v>
      </c>
      <c r="M13" s="16">
        <f t="shared" si="1"/>
        <v>94.736842105263165</v>
      </c>
      <c r="N13" s="14" t="s">
        <v>55</v>
      </c>
    </row>
    <row r="14" spans="1:15" ht="91.5" customHeight="1" x14ac:dyDescent="0.25">
      <c r="A14" s="19" t="s">
        <v>25</v>
      </c>
      <c r="B14" s="19" t="s">
        <v>37</v>
      </c>
      <c r="C14" s="12">
        <v>22</v>
      </c>
      <c r="D14" s="12">
        <v>1961320654.04</v>
      </c>
      <c r="E14" s="12">
        <v>8915093882</v>
      </c>
      <c r="F14" s="12">
        <v>22</v>
      </c>
      <c r="G14" s="12">
        <v>1961320654.04</v>
      </c>
      <c r="H14" s="12">
        <v>8915093882</v>
      </c>
      <c r="I14" s="12">
        <v>28.94</v>
      </c>
      <c r="J14" s="12">
        <v>2343042532.1799998</v>
      </c>
      <c r="K14" s="12">
        <v>8097142675</v>
      </c>
      <c r="L14" s="15">
        <f t="shared" si="0"/>
        <v>131.54545454545453</v>
      </c>
      <c r="M14" s="16">
        <f t="shared" si="1"/>
        <v>131.54545454545453</v>
      </c>
      <c r="N14" s="14" t="s">
        <v>50</v>
      </c>
    </row>
  </sheetData>
  <autoFilter ref="A1:N14"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6"/>
  <sheetViews>
    <sheetView zoomScale="90" zoomScaleNormal="90" workbookViewId="0">
      <selection activeCell="B13" sqref="B13:F21"/>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4" t="s">
        <v>52</v>
      </c>
      <c r="C2" s="24"/>
      <c r="D2" s="24"/>
      <c r="E2" s="24"/>
      <c r="F2" s="24"/>
    </row>
    <row r="3" spans="2:6" ht="23.25" thickBot="1" x14ac:dyDescent="0.3">
      <c r="B3" s="2"/>
      <c r="C3" s="2"/>
      <c r="D3" s="2"/>
      <c r="E3" s="2"/>
      <c r="F3" s="2"/>
    </row>
    <row r="4" spans="2:6" ht="15.75" x14ac:dyDescent="0.25">
      <c r="B4" s="20" t="s">
        <v>1</v>
      </c>
      <c r="C4" s="22" t="s">
        <v>2</v>
      </c>
      <c r="D4" s="22"/>
      <c r="E4" s="22"/>
      <c r="F4" s="22" t="s">
        <v>0</v>
      </c>
    </row>
    <row r="5" spans="2:6" ht="32.25" thickBot="1" x14ac:dyDescent="0.3">
      <c r="B5" s="21"/>
      <c r="C5" s="8" t="s">
        <v>3</v>
      </c>
      <c r="D5" s="8" t="s">
        <v>4</v>
      </c>
      <c r="E5" s="8" t="s">
        <v>5</v>
      </c>
      <c r="F5" s="23"/>
    </row>
    <row r="6" spans="2:6" ht="34.5" customHeight="1" x14ac:dyDescent="0.25">
      <c r="B6" s="3" t="s">
        <v>39</v>
      </c>
      <c r="C6" s="7">
        <v>2</v>
      </c>
      <c r="D6" s="7">
        <v>2</v>
      </c>
      <c r="E6" s="7"/>
      <c r="F6" s="7">
        <f t="shared" ref="F6:F8" si="0">SUM(C6:E6)</f>
        <v>4</v>
      </c>
    </row>
    <row r="7" spans="2:6" ht="34.5" customHeight="1" x14ac:dyDescent="0.25">
      <c r="B7" s="3" t="s">
        <v>51</v>
      </c>
      <c r="C7" s="7"/>
      <c r="D7" s="7">
        <v>2</v>
      </c>
      <c r="E7" s="7">
        <v>1</v>
      </c>
      <c r="F7" s="7">
        <v>3</v>
      </c>
    </row>
    <row r="8" spans="2:6" ht="34.5" customHeight="1" x14ac:dyDescent="0.25">
      <c r="B8" s="3" t="s">
        <v>10</v>
      </c>
      <c r="C8" s="7"/>
      <c r="D8" s="7">
        <v>4</v>
      </c>
      <c r="E8" s="7">
        <v>1</v>
      </c>
      <c r="F8" s="7">
        <f t="shared" si="0"/>
        <v>5</v>
      </c>
    </row>
    <row r="9" spans="2:6" ht="34.5" customHeight="1" x14ac:dyDescent="0.25">
      <c r="B9" s="3" t="s">
        <v>31</v>
      </c>
      <c r="C9" s="7"/>
      <c r="D9" s="7">
        <v>1</v>
      </c>
      <c r="E9" s="7"/>
      <c r="F9" s="7">
        <v>1</v>
      </c>
    </row>
    <row r="10" spans="2:6" ht="15.75" x14ac:dyDescent="0.25">
      <c r="B10" s="4" t="s">
        <v>0</v>
      </c>
      <c r="C10" s="5">
        <f>SUM(C6:C9)</f>
        <v>2</v>
      </c>
      <c r="D10" s="5">
        <f>SUM(D6:D9)</f>
        <v>9</v>
      </c>
      <c r="E10" s="5">
        <f>SUM(E6:E9)</f>
        <v>2</v>
      </c>
      <c r="F10" s="5">
        <f>SUM(F6:F9)</f>
        <v>13</v>
      </c>
    </row>
    <row r="11" spans="2:6" ht="16.5" x14ac:dyDescent="0.3">
      <c r="B11" s="1"/>
      <c r="C11" s="1"/>
      <c r="D11" s="1"/>
      <c r="E11" s="1"/>
      <c r="F11" s="1"/>
    </row>
    <row r="12" spans="2:6" ht="16.5" x14ac:dyDescent="0.3">
      <c r="B12" s="1"/>
      <c r="C12" s="1"/>
      <c r="D12" s="1"/>
      <c r="E12" s="1"/>
      <c r="F12" s="1"/>
    </row>
    <row r="13" spans="2:6" ht="22.5" x14ac:dyDescent="0.25">
      <c r="B13" s="24" t="s">
        <v>53</v>
      </c>
      <c r="C13" s="24"/>
      <c r="D13" s="24"/>
      <c r="E13" s="24"/>
      <c r="F13" s="24"/>
    </row>
    <row r="14" spans="2:6" ht="23.25" thickBot="1" x14ac:dyDescent="0.3">
      <c r="B14" s="2"/>
      <c r="C14" s="2"/>
      <c r="D14" s="2"/>
      <c r="E14" s="2"/>
      <c r="F14" s="2"/>
    </row>
    <row r="15" spans="2:6" ht="15.75" x14ac:dyDescent="0.25">
      <c r="B15" s="20" t="s">
        <v>1</v>
      </c>
      <c r="C15" s="22" t="s">
        <v>6</v>
      </c>
      <c r="D15" s="22"/>
      <c r="E15" s="22"/>
      <c r="F15" s="22" t="s">
        <v>0</v>
      </c>
    </row>
    <row r="16" spans="2:6" ht="32.25" thickBot="1" x14ac:dyDescent="0.3">
      <c r="B16" s="21"/>
      <c r="C16" s="8" t="s">
        <v>7</v>
      </c>
      <c r="D16" s="8" t="s">
        <v>8</v>
      </c>
      <c r="E16" s="8" t="s">
        <v>9</v>
      </c>
      <c r="F16" s="23"/>
    </row>
    <row r="17" spans="2:6" ht="35.25" customHeight="1" x14ac:dyDescent="0.25">
      <c r="B17" s="3" t="s">
        <v>39</v>
      </c>
      <c r="C17" s="17">
        <v>0.5</v>
      </c>
      <c r="D17" s="17">
        <v>0.5</v>
      </c>
      <c r="E17" s="17"/>
      <c r="F17" s="17">
        <f t="shared" ref="F17:F20" si="1">SUM(C17:E17)</f>
        <v>1</v>
      </c>
    </row>
    <row r="18" spans="2:6" ht="28.5" customHeight="1" x14ac:dyDescent="0.25">
      <c r="B18" s="3" t="s">
        <v>51</v>
      </c>
      <c r="C18" s="17"/>
      <c r="D18" s="17">
        <v>0.66669999999999996</v>
      </c>
      <c r="E18" s="17">
        <v>0.33329999999999999</v>
      </c>
      <c r="F18" s="17">
        <f t="shared" si="1"/>
        <v>1</v>
      </c>
    </row>
    <row r="19" spans="2:6" ht="34.5" customHeight="1" x14ac:dyDescent="0.25">
      <c r="B19" s="3" t="s">
        <v>10</v>
      </c>
      <c r="C19" s="17"/>
      <c r="D19" s="17">
        <v>0.8</v>
      </c>
      <c r="E19" s="17">
        <v>0.2</v>
      </c>
      <c r="F19" s="17">
        <f t="shared" si="1"/>
        <v>1</v>
      </c>
    </row>
    <row r="20" spans="2:6" ht="45.75" customHeight="1" x14ac:dyDescent="0.25">
      <c r="B20" s="3" t="s">
        <v>31</v>
      </c>
      <c r="C20" s="17"/>
      <c r="D20" s="17">
        <v>1</v>
      </c>
      <c r="E20" s="17"/>
      <c r="F20" s="17">
        <f t="shared" si="1"/>
        <v>1</v>
      </c>
    </row>
    <row r="21" spans="2:6" ht="15.75" x14ac:dyDescent="0.25">
      <c r="B21" s="4" t="s">
        <v>0</v>
      </c>
      <c r="C21" s="9">
        <f>+(C10/F10)</f>
        <v>0.15384615384615385</v>
      </c>
      <c r="D21" s="9">
        <f>+(D10/F10)</f>
        <v>0.69230769230769229</v>
      </c>
      <c r="E21" s="9">
        <f>+(E10/F10)</f>
        <v>0.15384615384615385</v>
      </c>
      <c r="F21" s="9">
        <f>SUM(C21:E21)</f>
        <v>1</v>
      </c>
    </row>
    <row r="22" spans="2:6" ht="16.5" x14ac:dyDescent="0.25">
      <c r="B22" s="3"/>
    </row>
    <row r="26" spans="2:6" x14ac:dyDescent="0.25">
      <c r="F26" s="6"/>
    </row>
  </sheetData>
  <mergeCells count="8">
    <mergeCell ref="B15:B16"/>
    <mergeCell ref="C15:E15"/>
    <mergeCell ref="F15:F16"/>
    <mergeCell ref="B2:F2"/>
    <mergeCell ref="B4:B5"/>
    <mergeCell ref="C4:E4"/>
    <mergeCell ref="F4:F5"/>
    <mergeCell ref="B13:F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Lenovo</cp:lastModifiedBy>
  <dcterms:created xsi:type="dcterms:W3CDTF">2016-04-18T16:28:59Z</dcterms:created>
  <dcterms:modified xsi:type="dcterms:W3CDTF">2023-04-19T02:18:36Z</dcterms:modified>
</cp:coreProperties>
</file>