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F:\MICHELLE DELARRUE\Reporte de Indicadores MIR Trimestrales 2020\"/>
    </mc:Choice>
  </mc:AlternateContent>
  <xr:revisionPtr revIDLastSave="0" documentId="13_ncr:1_{7D5FFB47-7F57-48AF-A986-61DCD600C1D4}" xr6:coauthVersionLast="45" xr6:coauthVersionMax="45" xr10:uidLastSave="{00000000-0000-0000-0000-000000000000}"/>
  <bookViews>
    <workbookView xWindow="-120" yWindow="-120" windowWidth="20730" windowHeight="11160" xr2:uid="{00000000-000D-0000-FFFF-FFFF00000000}"/>
  </bookViews>
  <sheets>
    <sheet name="Análisis " sheetId="3" r:id="rId1"/>
    <sheet name="Resumen" sheetId="2" r:id="rId2"/>
  </sheets>
  <definedNames>
    <definedName name="_xlnm._FilterDatabase" localSheetId="0" hidden="1">'Análisis '!$A$1:$N$8</definedName>
  </definedNames>
  <calcPr calcId="191029"/>
</workbook>
</file>

<file path=xl/calcChain.xml><?xml version="1.0" encoding="utf-8"?>
<calcChain xmlns="http://schemas.openxmlformats.org/spreadsheetml/2006/main">
  <c r="M2" i="3" l="1"/>
  <c r="M4" i="3"/>
  <c r="M8" i="3"/>
  <c r="L8" i="3"/>
  <c r="M7" i="3"/>
  <c r="L7" i="3"/>
  <c r="M6" i="3"/>
  <c r="L6" i="3"/>
  <c r="M5" i="3"/>
  <c r="L5" i="3"/>
  <c r="L4" i="3"/>
  <c r="M3" i="3"/>
  <c r="L3" i="3"/>
  <c r="L2" i="3"/>
  <c r="E9" i="2" l="1"/>
  <c r="D9" i="2"/>
  <c r="C9" i="2"/>
  <c r="F16" i="2" l="1"/>
  <c r="F17" i="2"/>
  <c r="F18" i="2"/>
  <c r="F8" i="2"/>
  <c r="F7" i="2"/>
  <c r="F6" i="2"/>
  <c r="F9" i="2" l="1"/>
  <c r="E19" i="2" s="1"/>
  <c r="C19" i="2"/>
  <c r="D19" i="2" l="1"/>
  <c r="F19" i="2" s="1"/>
</calcChain>
</file>

<file path=xl/sharedStrings.xml><?xml version="1.0" encoding="utf-8"?>
<sst xmlns="http://schemas.openxmlformats.org/spreadsheetml/2006/main" count="57" uniqueCount="45">
  <si>
    <t>F002</t>
  </si>
  <si>
    <t>S192</t>
  </si>
  <si>
    <t>Total</t>
  </si>
  <si>
    <t>Programa presupuestario (Modalidad y nombre)</t>
  </si>
  <si>
    <t>Indicadores por tipo de  cumplimiento de la meta</t>
  </si>
  <si>
    <t>Indicadores menores al 80%</t>
  </si>
  <si>
    <t>Indicadores entre 80% y 115%</t>
  </si>
  <si>
    <t>Indicadores mayores al 115%</t>
  </si>
  <si>
    <t>Indicadores por % de  cumplimiento de la meta</t>
  </si>
  <si>
    <t>% Indicadores menores al 80%</t>
  </si>
  <si>
    <t>% Indicadores entre 80% y 115%</t>
  </si>
  <si>
    <t>% Indicadores mayores al 115%</t>
  </si>
  <si>
    <r>
      <rPr>
        <b/>
        <sz val="11"/>
        <color theme="1"/>
        <rFont val="Arial Narrow"/>
        <family val="2"/>
      </rPr>
      <t>F002</t>
    </r>
    <r>
      <rPr>
        <sz val="11"/>
        <color theme="1"/>
        <rFont val="Arial Narrow"/>
        <family val="2"/>
      </rPr>
      <t>: Apoyos institucionales para actividades científicas, tecnológicas y de innovación.</t>
    </r>
  </si>
  <si>
    <r>
      <rPr>
        <b/>
        <sz val="11"/>
        <color theme="1"/>
        <rFont val="Arial Narrow"/>
        <family val="2"/>
      </rPr>
      <t>S191</t>
    </r>
    <r>
      <rPr>
        <sz val="11"/>
        <color theme="1"/>
        <rFont val="Arial Narrow"/>
        <family val="2"/>
      </rPr>
      <t>: Sistema Nacional de Investigadores</t>
    </r>
  </si>
  <si>
    <r>
      <rPr>
        <b/>
        <sz val="11"/>
        <color theme="1"/>
        <rFont val="Arial Narrow"/>
        <family val="2"/>
      </rPr>
      <t>S192</t>
    </r>
    <r>
      <rPr>
        <sz val="11"/>
        <color theme="1"/>
        <rFont val="Arial Narrow"/>
        <family val="2"/>
      </rPr>
      <t>: Fortalecimiento a nivel sectorial de las capacidades científicas, tecnológicas y de innovación</t>
    </r>
  </si>
  <si>
    <t>Programa presupuestario</t>
  </si>
  <si>
    <t>Nombre del Indicador</t>
  </si>
  <si>
    <t>Valor de la Meta Aprobada 
(1)</t>
  </si>
  <si>
    <t>Numerador Meta Aprobada</t>
  </si>
  <si>
    <t>Denominador Meta Aprobada</t>
  </si>
  <si>
    <t>Valor de la Meta Ajustada
(2)</t>
  </si>
  <si>
    <t>Numerador Meta Modificada</t>
  </si>
  <si>
    <t>Denominador Meta Modificada</t>
  </si>
  <si>
    <t>Valor de la Meta Alcanzada 
(3)</t>
  </si>
  <si>
    <t>Numerador Meta Alcanzada</t>
  </si>
  <si>
    <t>Denominador Meta Alcanzada</t>
  </si>
  <si>
    <t>% de Cumplimiento
Alcanzada/
Aprobada 
(3/1)</t>
  </si>
  <si>
    <t>% de Cumplimiento
Alcanzada/
Modificada
(3/2)</t>
  </si>
  <si>
    <t xml:space="preserve">Causas, riesgos y acciones específicas a seguir para su regularización
</t>
  </si>
  <si>
    <t xml:space="preserve">Porcentaje de recursos ministrados  </t>
  </si>
  <si>
    <t xml:space="preserve">S191  </t>
  </si>
  <si>
    <t>Porcentaje de estímulos económicos de la modalidad Candidato a Investigador Nacional con respecto al total de miembros del SNI entregados</t>
  </si>
  <si>
    <t>Porcentaje de estímulos económicos de la modalidad Investigador Nacional Nivel I con respecto al total de miembros del SNI entregados</t>
  </si>
  <si>
    <t>Porcentaje de estímulos económicos de la modalidad Investigador Nacional Nivel II con respecto al total de miembros del SNI entregados</t>
  </si>
  <si>
    <t>Porcentaje de estímulos económicos de la modalidad Investigador Nacional Nivel III con respecto al total de miembros del SNI entregados</t>
  </si>
  <si>
    <t>Porcentaje del presupuesto ejercido en la operación del programa</t>
  </si>
  <si>
    <t>Porcentaje de Informes técnicos enviados a dictaminar respecto de los recibidos</t>
  </si>
  <si>
    <t>Causas: Debido al DECRETO por el que se ordena la extinción o terminación de los fideicomisos públicos, mandatos públicos y análogos, del mes de marzo, se implementaron una serie de medidas que tuvieron como objetivo la extinción de los fideicomisos FOINS y FONCICYT, la extinción de FOINS se ha completado en tanto que la de FONCICYT continúa en proceso. 
La contingencia sanitaria COVID-19 generó ciertos retrasos en el ejercicio de los recursos principalmente al primer semestre, sin embargo, para este tercer trimestre el uso eficiente del presupuesto asignado se ha normalizado teniendo comprometido más del 80% de los recursos fiscales del Programa F002. 
Efectos: Como parte de las acciones de extinción emprendidas en los fideicomisos FOINS y FONCICYT, por lo tanto solo durante el 1er trimestre se realizaron misnitraciones en el caso de FOINS, en tanto que ya no se asignaron nuevos recursos para proyectos. 
Al tercer trimestre se tiene registrado un ejercicio de recursos del 50%.
Otros Motivos: *La contingencia sanitaria COVID-19 y el DECRETO por el que se ordena la extinción o terminación de los fideicomisos públicos, mandatos públicos y análogos, del pasado mes de abril. Son dos factores a señalar dado que han impactado directamente en el comportamiento de los fideicomisos FOINS y FONCICYT, así como en el propio Programa F002.
*Debido a que los fondos CONACYT son multianuales, el patrimonio de los mismos se conforma por las aportaciones recibidas a lo largo del tiempo y en los años 2019 y 2020 han sido menores a las recibidas en administraciones pasadas. 
*Los recursos comprometidos y ejercidos en un año, así como el comprometido y ejercido a la fecha no representan la totalidad del patrimonio del fideicomiso. 
* Ello afecta el DENOMINADOR DEL INDICADOR  el cual se encuentra muy por arriba de lo que se puede ejercer en un año, siendo imposible alcanzar una meta del 100%.</t>
  </si>
  <si>
    <t>Causas: LA DIFERENCIA EN LOS NUMERADORES Y DENOMINADORES DE LAS METAS AJUSTADAS Y ALCANZADAS, SE DEBIERON A QUE VARIOS SUJETOS DE APOYO SOLICITARON PRÒRROGA PARA EL ENVÌO DE LOS INFORMES TÈCNICOS, DADA LA CONTINGENCIA SANITARIA, LO QUE IMPACTÒ LIGERAMENTE EN LOGRO DE LAS METAS. SE ESPERA QUE PARA EL CUARTO TRIMESTRE SE EVALUEN TODOS LOS INFORMES DE AQUELLOS PROYECTOS QUE QUEDARON PENDIENTES, TODA VEZ QUE ACTUALMENTE SE ESTÀ DESARROLLANDO EL PROCESO DE EXTINCIÒN DE LOS FONDOS SECTORIALES Y RESULTA FUNDAMENTAL CERRAR ADECUADAMENTE LOS PROYECTOS PARA TAL EFECTO.
Efectos: SE AGILIZAR¿ EL CIERRE DE LOS PROYECTOS PENDIENTES, A FIN DE CONCLUIR LA EXTINCI¿N DE LOS FONDOS SECTORIALES.</t>
  </si>
  <si>
    <t xml:space="preserve">Causas: La diferencia se debe a los estímulos no pagados a personas que no cumplieron con los requisitos que estípula el Artículo 62 del Reglamento Vigente del SNI para el pago del estímulo económico correspondiente a cada categoría y nivel.
</t>
  </si>
  <si>
    <t xml:space="preserve">Causas:La diferencia se debe a los estímulos no pagados a personas que no cumplieron con los requisitos que estípula el Artículo 62 del Reglamento Vigente del SNI para el pago del estímulo económico correspondiente a cada categoría y nivel.
</t>
  </si>
  <si>
    <t xml:space="preserve">Causas:   La diferencia se debe a los estímulos no pagados a personas que no cumplieron con los requisitos que estípula el Artículo 62 del Reglamento Vigente del SNI para el pago del estímulo económico correspondiente a cada categoría y nivel.
</t>
  </si>
  <si>
    <t xml:space="preserve">Causas:  La diferencia se debe a los estímulos no pagados a personas que no cumplieron con los requisitos que estípula el Artículo 62 del Reglamento Vigente del SNI para el pago del estímulo económico correspondiente a cada categoría y nivel.
</t>
  </si>
  <si>
    <t>Cuadro 1: Cumplimiento de las metas al tercer  trimestre de 2020 de los Indicadores de las MIR del CONACYT</t>
  </si>
  <si>
    <t>Cuadro 2: Porcentaje de Cumplimiento de las metas al tercer  trimestre de 2020 de los Indicadores de las MIR del CONACYT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</si>
</sst>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1"/>
      <color theme="1"/>
      <name val="Calibri"/>
      <family val="2"/>
      <scheme val="minor"/>
    </font>
    <font>
      <sz val="11"/>
      <color theme="1"/>
      <name val="Arial Narrow"/>
      <family val="2"/>
    </font>
    <font>
      <b/>
      <sz val="17"/>
      <color theme="1"/>
      <name val="Arial Narrow"/>
      <family val="2"/>
    </font>
    <font>
      <b/>
      <sz val="12"/>
      <color theme="0"/>
      <name val="Arial Narrow"/>
      <family val="2"/>
    </font>
    <font>
      <b/>
      <sz val="11"/>
      <color theme="1"/>
      <name val="Arial Narrow"/>
      <family val="2"/>
    </font>
    <font>
      <sz val="10"/>
      <color theme="1"/>
      <name val="Arial Narrow"/>
      <family val="2"/>
    </font>
    <font>
      <b/>
      <sz val="12"/>
      <color theme="1"/>
      <name val="Arial Narrow"/>
      <family val="2"/>
    </font>
    <font>
      <b/>
      <sz val="10"/>
      <color theme="0"/>
      <name val="Arial"/>
      <family val="2"/>
    </font>
    <font>
      <sz val="1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002060"/>
        <bgColor indexed="64"/>
      </patternFill>
    </fill>
  </fills>
  <borders count="5">
    <border>
      <left/>
      <right/>
      <top/>
      <bottom/>
      <diagonal/>
    </border>
    <border>
      <left/>
      <right/>
      <top style="medium">
        <color auto="1"/>
      </top>
      <bottom/>
      <diagonal/>
    </border>
    <border>
      <left/>
      <right/>
      <top/>
      <bottom style="medium">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2" fillId="2" borderId="0" xfId="0" applyFont="1" applyFill="1"/>
    <xf numFmtId="0" fontId="3" fillId="2" borderId="0" xfId="0" applyFont="1" applyFill="1" applyAlignment="1">
      <alignment horizontal="center" vertical="center" wrapText="1"/>
    </xf>
    <xf numFmtId="0" fontId="2" fillId="2" borderId="0" xfId="0" applyFont="1" applyFill="1" applyAlignment="1">
      <alignment horizontal="left" vertical="center" wrapText="1"/>
    </xf>
    <xf numFmtId="0" fontId="7" fillId="2" borderId="3" xfId="0" applyFont="1" applyFill="1" applyBorder="1"/>
    <xf numFmtId="0" fontId="7" fillId="2" borderId="3" xfId="0" applyFont="1" applyFill="1" applyBorder="1" applyAlignment="1">
      <alignment horizontal="center"/>
    </xf>
    <xf numFmtId="164" fontId="0" fillId="0" borderId="0" xfId="0" applyNumberFormat="1"/>
    <xf numFmtId="0" fontId="6" fillId="2" borderId="0" xfId="0" applyFont="1" applyFill="1" applyAlignment="1">
      <alignment horizontal="center" vertical="center"/>
    </xf>
    <xf numFmtId="0" fontId="4" fillId="3" borderId="2" xfId="0" applyFont="1" applyFill="1" applyBorder="1" applyAlignment="1">
      <alignment horizontal="center" vertical="center" wrapText="1"/>
    </xf>
    <xf numFmtId="10" fontId="7" fillId="2" borderId="3" xfId="1" applyNumberFormat="1" applyFont="1" applyFill="1" applyBorder="1" applyAlignment="1">
      <alignment horizontal="center"/>
    </xf>
    <xf numFmtId="0" fontId="8" fillId="4" borderId="4" xfId="0" applyFont="1" applyFill="1" applyBorder="1" applyAlignment="1" applyProtection="1">
      <alignment horizontal="center" vertical="center" wrapText="1"/>
    </xf>
    <xf numFmtId="3" fontId="8" fillId="4" borderId="4" xfId="0" applyNumberFormat="1" applyFont="1" applyFill="1" applyBorder="1" applyAlignment="1" applyProtection="1">
      <alignment horizontal="center" vertical="center" wrapText="1"/>
    </xf>
    <xf numFmtId="0" fontId="0" fillId="2" borderId="4" xfId="0" applyFill="1" applyBorder="1" applyAlignment="1">
      <alignment vertical="center" wrapText="1"/>
    </xf>
    <xf numFmtId="4" fontId="0" fillId="0" borderId="4" xfId="0" applyNumberFormat="1" applyBorder="1"/>
    <xf numFmtId="4" fontId="0" fillId="0" borderId="4" xfId="0" applyNumberFormat="1" applyFill="1" applyBorder="1"/>
    <xf numFmtId="10" fontId="6" fillId="2" borderId="0" xfId="1" applyNumberFormat="1" applyFont="1" applyFill="1" applyAlignment="1">
      <alignment horizontal="center" vertical="center"/>
    </xf>
    <xf numFmtId="0" fontId="0" fillId="0" borderId="0" xfId="0" applyFill="1"/>
    <xf numFmtId="0" fontId="0" fillId="0" borderId="4" xfId="0" applyFill="1" applyBorder="1" applyAlignment="1">
      <alignment vertical="center" wrapText="1"/>
    </xf>
    <xf numFmtId="4" fontId="9" fillId="0" borderId="4" xfId="1" applyNumberFormat="1" applyFont="1" applyFill="1" applyBorder="1"/>
    <xf numFmtId="4" fontId="9" fillId="0" borderId="4" xfId="0" applyNumberFormat="1" applyFont="1" applyFill="1" applyBorder="1"/>
    <xf numFmtId="0" fontId="0" fillId="0" borderId="4" xfId="0" applyFill="1" applyBorder="1" applyAlignment="1">
      <alignment vertical="top" wrapText="1"/>
    </xf>
    <xf numFmtId="0" fontId="0" fillId="0" borderId="4" xfId="0" applyFill="1" applyBorder="1" applyAlignment="1">
      <alignment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3" fillId="2" borderId="0" xfId="0" applyFont="1" applyFill="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4"/>
  <sheetViews>
    <sheetView tabSelected="1" zoomScale="90" zoomScaleNormal="90" workbookViewId="0">
      <pane xSplit="2" ySplit="1" topLeftCell="I2" activePane="bottomRight" state="frozen"/>
      <selection pane="topRight" activeCell="C1" sqref="C1"/>
      <selection pane="bottomLeft" activeCell="A2" sqref="A2"/>
      <selection pane="bottomRight" activeCell="M3" sqref="M3"/>
    </sheetView>
  </sheetViews>
  <sheetFormatPr baseColWidth="10" defaultRowHeight="16.5" customHeight="1" x14ac:dyDescent="0.25"/>
  <cols>
    <col min="1" max="1" width="15.7109375" customWidth="1"/>
    <col min="2" max="2" width="29" customWidth="1"/>
    <col min="3" max="3" width="21.28515625" bestFit="1" customWidth="1"/>
    <col min="4" max="4" width="17.140625" customWidth="1"/>
    <col min="5" max="5" width="20.42578125" bestFit="1" customWidth="1"/>
    <col min="6" max="6" width="14.42578125" customWidth="1"/>
    <col min="7" max="8" width="21.42578125" bestFit="1" customWidth="1"/>
    <col min="9" max="9" width="15.42578125" customWidth="1"/>
    <col min="10" max="10" width="20.85546875" bestFit="1" customWidth="1"/>
    <col min="11" max="11" width="24.140625" bestFit="1" customWidth="1"/>
    <col min="12" max="12" width="19.5703125" bestFit="1" customWidth="1"/>
    <col min="13" max="13" width="23.28515625" bestFit="1" customWidth="1"/>
    <col min="14" max="14" width="50.85546875" customWidth="1"/>
    <col min="15" max="15" width="9" bestFit="1" customWidth="1"/>
  </cols>
  <sheetData>
    <row r="1" spans="1:17" ht="51" x14ac:dyDescent="0.25">
      <c r="A1" s="10" t="s">
        <v>15</v>
      </c>
      <c r="B1" s="10" t="s">
        <v>16</v>
      </c>
      <c r="C1" s="10" t="s">
        <v>17</v>
      </c>
      <c r="D1" s="11" t="s">
        <v>18</v>
      </c>
      <c r="E1" s="11" t="s">
        <v>19</v>
      </c>
      <c r="F1" s="10" t="s">
        <v>20</v>
      </c>
      <c r="G1" s="11" t="s">
        <v>21</v>
      </c>
      <c r="H1" s="11" t="s">
        <v>22</v>
      </c>
      <c r="I1" s="10" t="s">
        <v>23</v>
      </c>
      <c r="J1" s="10" t="s">
        <v>24</v>
      </c>
      <c r="K1" s="10" t="s">
        <v>25</v>
      </c>
      <c r="L1" s="10" t="s">
        <v>26</v>
      </c>
      <c r="M1" s="10" t="s">
        <v>27</v>
      </c>
      <c r="N1" s="10" t="s">
        <v>28</v>
      </c>
      <c r="Q1" s="16"/>
    </row>
    <row r="2" spans="1:17" ht="66.75" customHeight="1" x14ac:dyDescent="0.25">
      <c r="A2" s="12" t="s">
        <v>0</v>
      </c>
      <c r="B2" s="17" t="s">
        <v>29</v>
      </c>
      <c r="C2" s="13">
        <v>84</v>
      </c>
      <c r="D2" s="13">
        <v>2207469385.5500002</v>
      </c>
      <c r="E2" s="13">
        <v>2630237379.5100002</v>
      </c>
      <c r="F2" s="13">
        <v>50</v>
      </c>
      <c r="G2" s="13">
        <v>1064820000</v>
      </c>
      <c r="H2" s="13">
        <v>2129640000</v>
      </c>
      <c r="I2" s="13">
        <v>50.43</v>
      </c>
      <c r="J2" s="13">
        <v>1073997959.02</v>
      </c>
      <c r="K2" s="13">
        <v>2129640000</v>
      </c>
      <c r="L2" s="18">
        <f>+(I2/C2)*100</f>
        <v>60.035714285714278</v>
      </c>
      <c r="M2" s="19">
        <f>+(I2/F2)*100</f>
        <v>100.86</v>
      </c>
      <c r="N2" s="20" t="s">
        <v>37</v>
      </c>
    </row>
    <row r="3" spans="1:17" ht="78" customHeight="1" x14ac:dyDescent="0.25">
      <c r="A3" s="12" t="s">
        <v>30</v>
      </c>
      <c r="B3" s="17" t="s">
        <v>31</v>
      </c>
      <c r="C3" s="13">
        <v>17.55</v>
      </c>
      <c r="D3" s="13">
        <v>68211</v>
      </c>
      <c r="E3" s="13">
        <v>388668</v>
      </c>
      <c r="F3" s="13">
        <v>19.739999999999998</v>
      </c>
      <c r="G3" s="13">
        <v>78543</v>
      </c>
      <c r="H3" s="13">
        <v>397896</v>
      </c>
      <c r="I3" s="13">
        <v>13.57</v>
      </c>
      <c r="J3" s="13">
        <v>53991</v>
      </c>
      <c r="K3" s="13">
        <v>397896</v>
      </c>
      <c r="L3" s="18">
        <f>+(I3/C3)*100</f>
        <v>77.321937321937313</v>
      </c>
      <c r="M3" s="19">
        <f>+(I3/F3)*100</f>
        <v>68.743667679837898</v>
      </c>
      <c r="N3" s="21" t="s">
        <v>41</v>
      </c>
    </row>
    <row r="4" spans="1:17" ht="81.75" customHeight="1" x14ac:dyDescent="0.25">
      <c r="A4" s="12" t="s">
        <v>30</v>
      </c>
      <c r="B4" s="17" t="s">
        <v>32</v>
      </c>
      <c r="C4" s="13">
        <v>39.340000000000003</v>
      </c>
      <c r="D4" s="13">
        <v>152919</v>
      </c>
      <c r="E4" s="13">
        <v>388668</v>
      </c>
      <c r="F4" s="13">
        <v>38.659999999999997</v>
      </c>
      <c r="G4" s="13">
        <v>153819</v>
      </c>
      <c r="H4" s="13">
        <v>397896</v>
      </c>
      <c r="I4" s="13">
        <v>34.03</v>
      </c>
      <c r="J4" s="13">
        <v>135422</v>
      </c>
      <c r="K4" s="13">
        <v>397896</v>
      </c>
      <c r="L4" s="18">
        <f>+(I4/C4)*100</f>
        <v>86.502287747839347</v>
      </c>
      <c r="M4" s="19">
        <f>+(I4/F4)*100</f>
        <v>88.023797206414912</v>
      </c>
      <c r="N4" s="21" t="s">
        <v>42</v>
      </c>
    </row>
    <row r="5" spans="1:17" ht="65.25" customHeight="1" x14ac:dyDescent="0.25">
      <c r="A5" s="12" t="s">
        <v>30</v>
      </c>
      <c r="B5" s="17" t="s">
        <v>33</v>
      </c>
      <c r="C5" s="13">
        <v>48.17</v>
      </c>
      <c r="D5" s="13">
        <v>187236</v>
      </c>
      <c r="E5" s="13">
        <v>388668</v>
      </c>
      <c r="F5" s="14">
        <v>10.77</v>
      </c>
      <c r="G5" s="14">
        <v>42867</v>
      </c>
      <c r="H5" s="14">
        <v>397896</v>
      </c>
      <c r="I5" s="13">
        <v>10.119999999999999</v>
      </c>
      <c r="J5" s="13">
        <v>40257</v>
      </c>
      <c r="K5" s="13">
        <v>397896</v>
      </c>
      <c r="L5" s="18">
        <f>+(I5/C5)*100</f>
        <v>21.008926717874193</v>
      </c>
      <c r="M5" s="19">
        <f>+(I5/F5)*100</f>
        <v>93.96471680594243</v>
      </c>
      <c r="N5" s="21" t="s">
        <v>39</v>
      </c>
    </row>
    <row r="6" spans="1:17" ht="90.75" customHeight="1" x14ac:dyDescent="0.25">
      <c r="A6" s="12" t="s">
        <v>30</v>
      </c>
      <c r="B6" s="17" t="s">
        <v>34</v>
      </c>
      <c r="C6" s="13">
        <v>24.25</v>
      </c>
      <c r="D6" s="13">
        <v>94248</v>
      </c>
      <c r="E6" s="13">
        <v>388668</v>
      </c>
      <c r="F6" s="14">
        <v>5.83</v>
      </c>
      <c r="G6" s="14">
        <v>23193</v>
      </c>
      <c r="H6" s="14">
        <v>397896</v>
      </c>
      <c r="I6" s="13">
        <v>5.48</v>
      </c>
      <c r="J6" s="13">
        <v>21788</v>
      </c>
      <c r="K6" s="13">
        <v>397896</v>
      </c>
      <c r="L6" s="18">
        <f>+(I6/C6)*100</f>
        <v>22.597938144329898</v>
      </c>
      <c r="M6" s="19">
        <f>+(I6/F6)*100</f>
        <v>93.996569468267595</v>
      </c>
      <c r="N6" s="21" t="s">
        <v>39</v>
      </c>
    </row>
    <row r="7" spans="1:17" ht="91.5" customHeight="1" x14ac:dyDescent="0.25">
      <c r="A7" s="12" t="s">
        <v>30</v>
      </c>
      <c r="B7" s="17" t="s">
        <v>35</v>
      </c>
      <c r="C7" s="13">
        <v>65.92</v>
      </c>
      <c r="D7" s="13">
        <v>5029027144.2399998</v>
      </c>
      <c r="E7" s="13">
        <v>7628427759.71</v>
      </c>
      <c r="F7" s="13">
        <v>75</v>
      </c>
      <c r="G7" s="13">
        <v>5040277144.2399998</v>
      </c>
      <c r="H7" s="13">
        <v>6720369525.6599998</v>
      </c>
      <c r="I7" s="13">
        <v>73.33</v>
      </c>
      <c r="J7" s="13">
        <v>4927882713.8199997</v>
      </c>
      <c r="K7" s="13">
        <v>6720369525.6599998</v>
      </c>
      <c r="L7" s="18">
        <f>+(I7/C7)*100</f>
        <v>111.24089805825241</v>
      </c>
      <c r="M7" s="19">
        <f>+(I7/F7)*100</f>
        <v>97.773333333333341</v>
      </c>
      <c r="N7" s="21" t="s">
        <v>40</v>
      </c>
    </row>
    <row r="8" spans="1:17" ht="102.75" customHeight="1" x14ac:dyDescent="0.25">
      <c r="A8" s="12" t="s">
        <v>1</v>
      </c>
      <c r="B8" s="17" t="s">
        <v>36</v>
      </c>
      <c r="C8" s="14">
        <v>106.53</v>
      </c>
      <c r="D8" s="14">
        <v>685</v>
      </c>
      <c r="E8" s="14">
        <v>643</v>
      </c>
      <c r="F8" s="14">
        <v>104.6</v>
      </c>
      <c r="G8" s="13">
        <v>341</v>
      </c>
      <c r="H8" s="13">
        <v>326</v>
      </c>
      <c r="I8" s="13">
        <v>100.31</v>
      </c>
      <c r="J8" s="13">
        <v>327</v>
      </c>
      <c r="K8" s="13">
        <v>326</v>
      </c>
      <c r="L8" s="18">
        <f>+(I8/C8)*100</f>
        <v>94.161269126067765</v>
      </c>
      <c r="M8" s="19">
        <f>+(I8/F8)*100</f>
        <v>95.898661567877639</v>
      </c>
      <c r="N8" s="21" t="s">
        <v>38</v>
      </c>
    </row>
    <row r="9" spans="1:17" ht="16.5" customHeight="1" x14ac:dyDescent="0.25">
      <c r="N9" s="16"/>
    </row>
    <row r="10" spans="1:17" ht="16.5" customHeight="1" x14ac:dyDescent="0.25">
      <c r="N10" s="16"/>
    </row>
    <row r="11" spans="1:17" ht="16.5" customHeight="1" x14ac:dyDescent="0.25">
      <c r="N11" s="16"/>
    </row>
    <row r="12" spans="1:17" ht="16.5" customHeight="1" x14ac:dyDescent="0.25">
      <c r="N12" s="16"/>
    </row>
    <row r="13" spans="1:17" ht="16.5" customHeight="1" x14ac:dyDescent="0.25">
      <c r="N13" s="16"/>
    </row>
    <row r="14" spans="1:17" ht="16.5" customHeight="1" x14ac:dyDescent="0.25">
      <c r="N14" s="16"/>
    </row>
  </sheetData>
  <autoFilter ref="A1:N8" xr:uid="{00000000-0009-0000-0000-00000000000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F24"/>
  <sheetViews>
    <sheetView topLeftCell="A10" zoomScale="90" zoomScaleNormal="90" workbookViewId="0">
      <selection activeCell="I13" sqref="I13"/>
    </sheetView>
  </sheetViews>
  <sheetFormatPr baseColWidth="10" defaultRowHeight="15" x14ac:dyDescent="0.25"/>
  <cols>
    <col min="2" max="2" width="55.28515625" customWidth="1"/>
    <col min="3" max="3" width="29.5703125" customWidth="1"/>
    <col min="4" max="4" width="28.5703125" customWidth="1"/>
    <col min="5" max="5" width="24" customWidth="1"/>
    <col min="6" max="6" width="31.7109375" customWidth="1"/>
  </cols>
  <sheetData>
    <row r="1" spans="2:6" ht="16.5" x14ac:dyDescent="0.3">
      <c r="B1" s="1"/>
      <c r="C1" s="1"/>
      <c r="D1" s="1"/>
      <c r="E1" s="1"/>
      <c r="F1" s="1"/>
    </row>
    <row r="2" spans="2:6" ht="22.5" x14ac:dyDescent="0.25">
      <c r="B2" s="26" t="s">
        <v>43</v>
      </c>
      <c r="C2" s="26"/>
      <c r="D2" s="26"/>
      <c r="E2" s="26"/>
      <c r="F2" s="26"/>
    </row>
    <row r="3" spans="2:6" ht="23.25" thickBot="1" x14ac:dyDescent="0.3">
      <c r="B3" s="2"/>
      <c r="C3" s="2"/>
      <c r="D3" s="2"/>
      <c r="E3" s="2"/>
      <c r="F3" s="2"/>
    </row>
    <row r="4" spans="2:6" ht="15.75" x14ac:dyDescent="0.25">
      <c r="B4" s="22" t="s">
        <v>3</v>
      </c>
      <c r="C4" s="24" t="s">
        <v>4</v>
      </c>
      <c r="D4" s="24"/>
      <c r="E4" s="24"/>
      <c r="F4" s="24" t="s">
        <v>2</v>
      </c>
    </row>
    <row r="5" spans="2:6" ht="32.25" thickBot="1" x14ac:dyDescent="0.3">
      <c r="B5" s="23"/>
      <c r="C5" s="8" t="s">
        <v>5</v>
      </c>
      <c r="D5" s="8" t="s">
        <v>6</v>
      </c>
      <c r="E5" s="8" t="s">
        <v>7</v>
      </c>
      <c r="F5" s="25"/>
    </row>
    <row r="6" spans="2:6" ht="33" x14ac:dyDescent="0.25">
      <c r="B6" s="3" t="s">
        <v>12</v>
      </c>
      <c r="C6" s="7"/>
      <c r="D6" s="7">
        <v>1</v>
      </c>
      <c r="E6" s="7"/>
      <c r="F6" s="7">
        <f t="shared" ref="F6:F8" si="0">SUM(C6:E6)</f>
        <v>1</v>
      </c>
    </row>
    <row r="7" spans="2:6" ht="34.5" customHeight="1" x14ac:dyDescent="0.25">
      <c r="B7" s="3" t="s">
        <v>13</v>
      </c>
      <c r="C7" s="7">
        <v>1</v>
      </c>
      <c r="D7" s="7">
        <v>4</v>
      </c>
      <c r="E7" s="7"/>
      <c r="F7" s="7">
        <f t="shared" si="0"/>
        <v>5</v>
      </c>
    </row>
    <row r="8" spans="2:6" ht="33" x14ac:dyDescent="0.25">
      <c r="B8" s="3" t="s">
        <v>14</v>
      </c>
      <c r="C8" s="7"/>
      <c r="D8" s="7">
        <v>1</v>
      </c>
      <c r="E8" s="7"/>
      <c r="F8" s="7">
        <f t="shared" si="0"/>
        <v>1</v>
      </c>
    </row>
    <row r="9" spans="2:6" ht="15.75" x14ac:dyDescent="0.25">
      <c r="B9" s="4" t="s">
        <v>2</v>
      </c>
      <c r="C9" s="5">
        <f>SUM(C6:C8)</f>
        <v>1</v>
      </c>
      <c r="D9" s="5">
        <f>SUM(D6:D8)</f>
        <v>6</v>
      </c>
      <c r="E9" s="5">
        <f>SUM(E6:E8)</f>
        <v>0</v>
      </c>
      <c r="F9" s="5">
        <f>SUM(F6:F8)</f>
        <v>7</v>
      </c>
    </row>
    <row r="10" spans="2:6" ht="16.5" x14ac:dyDescent="0.3">
      <c r="B10" s="1"/>
      <c r="C10" s="1"/>
      <c r="D10" s="1"/>
      <c r="E10" s="1"/>
      <c r="F10" s="1"/>
    </row>
    <row r="11" spans="2:6" ht="16.5" x14ac:dyDescent="0.3">
      <c r="B11" s="1"/>
      <c r="C11" s="1"/>
      <c r="D11" s="1"/>
      <c r="E11" s="1"/>
      <c r="F11" s="1"/>
    </row>
    <row r="12" spans="2:6" ht="22.5" x14ac:dyDescent="0.25">
      <c r="B12" s="26" t="s">
        <v>44</v>
      </c>
      <c r="C12" s="26"/>
      <c r="D12" s="26"/>
      <c r="E12" s="26"/>
      <c r="F12" s="26"/>
    </row>
    <row r="13" spans="2:6" ht="23.25" thickBot="1" x14ac:dyDescent="0.3">
      <c r="B13" s="2"/>
      <c r="C13" s="2"/>
      <c r="D13" s="2"/>
      <c r="E13" s="2"/>
      <c r="F13" s="2"/>
    </row>
    <row r="14" spans="2:6" ht="15.75" x14ac:dyDescent="0.25">
      <c r="B14" s="22" t="s">
        <v>3</v>
      </c>
      <c r="C14" s="24" t="s">
        <v>8</v>
      </c>
      <c r="D14" s="24"/>
      <c r="E14" s="24"/>
      <c r="F14" s="24" t="s">
        <v>2</v>
      </c>
    </row>
    <row r="15" spans="2:6" ht="32.25" thickBot="1" x14ac:dyDescent="0.3">
      <c r="B15" s="23"/>
      <c r="C15" s="8" t="s">
        <v>9</v>
      </c>
      <c r="D15" s="8" t="s">
        <v>10</v>
      </c>
      <c r="E15" s="8" t="s">
        <v>11</v>
      </c>
      <c r="F15" s="25"/>
    </row>
    <row r="16" spans="2:6" ht="60" customHeight="1" x14ac:dyDescent="0.25">
      <c r="B16" s="3" t="s">
        <v>12</v>
      </c>
      <c r="C16" s="15"/>
      <c r="D16" s="15">
        <v>1</v>
      </c>
      <c r="E16" s="15"/>
      <c r="F16" s="15">
        <f t="shared" ref="F16:F18" si="1">SUM(C16:E16)</f>
        <v>1</v>
      </c>
    </row>
    <row r="17" spans="2:6" ht="16.5" x14ac:dyDescent="0.25">
      <c r="B17" s="3" t="s">
        <v>13</v>
      </c>
      <c r="C17" s="15">
        <v>0.2</v>
      </c>
      <c r="D17" s="15">
        <v>0.8</v>
      </c>
      <c r="E17" s="15"/>
      <c r="F17" s="15">
        <f t="shared" si="1"/>
        <v>1</v>
      </c>
    </row>
    <row r="18" spans="2:6" ht="49.5" customHeight="1" x14ac:dyDescent="0.25">
      <c r="B18" s="3" t="s">
        <v>14</v>
      </c>
      <c r="C18" s="15"/>
      <c r="D18" s="15">
        <v>1</v>
      </c>
      <c r="E18" s="15"/>
      <c r="F18" s="15">
        <f t="shared" si="1"/>
        <v>1</v>
      </c>
    </row>
    <row r="19" spans="2:6" ht="15.75" x14ac:dyDescent="0.25">
      <c r="B19" s="4" t="s">
        <v>2</v>
      </c>
      <c r="C19" s="9">
        <f>+(C9/F9)</f>
        <v>0.14285714285714285</v>
      </c>
      <c r="D19" s="9">
        <f>+(D9/F9)</f>
        <v>0.8571428571428571</v>
      </c>
      <c r="E19" s="9">
        <f>+(E9/F9)</f>
        <v>0</v>
      </c>
      <c r="F19" s="9">
        <f>SUM(C19:E19)</f>
        <v>1</v>
      </c>
    </row>
    <row r="20" spans="2:6" ht="16.5" x14ac:dyDescent="0.25">
      <c r="B20" s="3"/>
    </row>
    <row r="24" spans="2:6" x14ac:dyDescent="0.25">
      <c r="F24" s="6"/>
    </row>
  </sheetData>
  <mergeCells count="8">
    <mergeCell ref="B14:B15"/>
    <mergeCell ref="C14:E14"/>
    <mergeCell ref="F14:F15"/>
    <mergeCell ref="B2:F2"/>
    <mergeCell ref="B4:B5"/>
    <mergeCell ref="C4:E4"/>
    <mergeCell ref="F4:F5"/>
    <mergeCell ref="B12:F1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Análisis </vt:lpstr>
      <vt:lpstr>Resumen</vt:lpstr>
    </vt:vector>
  </TitlesOfParts>
  <Company>CONACYT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Braulio Rivera Lomas</dc:creator>
  <cp:lastModifiedBy>Usuario</cp:lastModifiedBy>
  <dcterms:created xsi:type="dcterms:W3CDTF">2016-04-18T16:28:59Z</dcterms:created>
  <dcterms:modified xsi:type="dcterms:W3CDTF">2020-10-13T17:09:02Z</dcterms:modified>
</cp:coreProperties>
</file>