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E:\MICHELLE DELARRUE\Reporte de Indicadores MIR Trimestrales 2020\"/>
    </mc:Choice>
  </mc:AlternateContent>
  <xr:revisionPtr revIDLastSave="0" documentId="13_ncr:1_{1FE52A92-69DC-463C-8169-6508C595B21C}" xr6:coauthVersionLast="45" xr6:coauthVersionMax="45" xr10:uidLastSave="{00000000-0000-0000-0000-000000000000}"/>
  <bookViews>
    <workbookView xWindow="-120" yWindow="-120" windowWidth="20730" windowHeight="11160" xr2:uid="{00000000-000D-0000-FFFF-FFFF00000000}"/>
  </bookViews>
  <sheets>
    <sheet name="Análisis " sheetId="3" r:id="rId1"/>
    <sheet name="Resumen" sheetId="2" r:id="rId2"/>
  </sheets>
  <definedNames>
    <definedName name="_xlnm._FilterDatabase" localSheetId="0" hidden="1">'Análisis '!$A$1:$N$15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2" l="1"/>
  <c r="E11" i="2"/>
  <c r="D11" i="2"/>
  <c r="C11" i="2"/>
  <c r="F10" i="2"/>
  <c r="F7" i="2"/>
  <c r="M13" i="3" l="1"/>
  <c r="L8" i="3" l="1"/>
  <c r="M3" i="3" l="1"/>
  <c r="L3" i="3"/>
  <c r="M2" i="3"/>
  <c r="L2" i="3"/>
  <c r="L7" i="3" l="1"/>
  <c r="M7" i="3"/>
  <c r="L6" i="3"/>
  <c r="M6" i="3"/>
  <c r="L5" i="3"/>
  <c r="M5" i="3"/>
  <c r="L4" i="3"/>
  <c r="M4" i="3"/>
  <c r="M15" i="3" l="1"/>
  <c r="L15" i="3"/>
  <c r="M14" i="3"/>
  <c r="L14" i="3"/>
  <c r="M8" i="3" l="1"/>
  <c r="L9" i="3"/>
  <c r="M9" i="3"/>
  <c r="L10" i="3"/>
  <c r="M10" i="3"/>
  <c r="L11" i="3"/>
  <c r="M11" i="3"/>
  <c r="L12" i="3"/>
  <c r="M12" i="3"/>
  <c r="L13" i="3"/>
  <c r="F18" i="2" l="1"/>
  <c r="F20" i="2"/>
  <c r="F21" i="2"/>
  <c r="F9" i="2"/>
  <c r="F8" i="2"/>
  <c r="F6" i="2"/>
  <c r="E23" i="2" l="1"/>
  <c r="D23" i="2"/>
  <c r="C23" i="2"/>
  <c r="F23" i="2" l="1"/>
</calcChain>
</file>

<file path=xl/sharedStrings.xml><?xml version="1.0" encoding="utf-8"?>
<sst xmlns="http://schemas.openxmlformats.org/spreadsheetml/2006/main" count="82" uniqueCount="65">
  <si>
    <t>F002</t>
  </si>
  <si>
    <t>S192</t>
  </si>
  <si>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</si>
  <si>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</si>
  <si>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</si>
  <si>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</si>
  <si>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</si>
  <si>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</si>
  <si>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</si>
  <si>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</si>
  <si>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</si>
  <si>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</si>
  <si>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F002</t>
    </r>
    <r>
      <rPr>
        <sz val="11"/>
        <color theme="1"/>
        <rFont val="Arial Narrow"/>
        <family val="2"/>
      </rPr>
      <t>: Apoyos institucionales para actividades científicas, tecnológicas y de innovación.</t>
    </r>
  </si>
  <si>
    <r>
      <rPr>
        <b/>
        <sz val="11"/>
        <color theme="1"/>
        <rFont val="Arial Narrow"/>
        <family val="2"/>
      </rPr>
      <t>S191</t>
    </r>
    <r>
      <rPr>
        <sz val="11"/>
        <color theme="1"/>
        <rFont val="Arial Narrow"/>
        <family val="2"/>
      </rPr>
      <t>: Sistema Nacional de Investigadores</t>
    </r>
  </si>
  <si>
    <r>
      <rPr>
        <b/>
        <sz val="11"/>
        <color theme="1"/>
        <rFont val="Arial Narrow"/>
        <family val="2"/>
      </rPr>
      <t>S192</t>
    </r>
    <r>
      <rPr>
        <sz val="11"/>
        <color theme="1"/>
        <rFont val="Arial Narrow"/>
        <family val="2"/>
      </rPr>
      <t>: Fortalecimiento a nivel sectorial de las capacidades científicas, tecnológicas y de innovación</t>
    </r>
  </si>
  <si>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</si>
  <si>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</si>
  <si>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</si>
  <si>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</si>
  <si>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</si>
  <si>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</si>
  <si>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</si>
  <si>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</si>
  <si>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</si>
  <si>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</si>
  <si>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</si>
  <si>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</si>
  <si>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</si>
  <si>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</si>
  <si>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Porcentaje de recursos ministrados  </t>
  </si>
  <si>
    <t xml:space="preserve">S191  </t>
  </si>
  <si>
    <t>Porcentaje de estímulos económicos de la modalidad Candidato a Investigador Nacional con respecto al total de miembros del SNI entregados</t>
  </si>
  <si>
    <t>Porcentaje de estímulos económicos de la modalidad Investigador Nacional Nivel I con respecto al total de miembros del SNI entregados</t>
  </si>
  <si>
    <t>Porcentaje de estímulos económicos de la modalidad Investigador Nacional Nivel II con respecto al total de miembros del SNI entregados</t>
  </si>
  <si>
    <t>Porcentaje de estímulos económicos de la modalidad Investigador Nacional Nivel III con respecto al total de miembros del SNI entregados</t>
  </si>
  <si>
    <t>Porcentaje del presupuesto ejercido en la operación del programa</t>
  </si>
  <si>
    <t>Porcentaje de Informes técnicos enviados a dictaminar respecto de los recibidos</t>
  </si>
  <si>
    <t xml:space="preserve">Porcentaje de convocatorias emitidas </t>
  </si>
  <si>
    <t>Porcentaje de apoyos otorgados respecto de lo solicitado</t>
  </si>
  <si>
    <t xml:space="preserve">Porcentaje propuestas presentadas con evaluación </t>
  </si>
  <si>
    <t>P001</t>
  </si>
  <si>
    <t>Porcentaje de ASM reportados en SSAS respecto del total de ASM vigentes</t>
  </si>
  <si>
    <t>Porcentaje de actividades de monitoreo de ASM realizadas</t>
  </si>
  <si>
    <t>S278</t>
  </si>
  <si>
    <t>Porcentaje de informes técnicos de proyectos enviados a evaluar</t>
  </si>
  <si>
    <t>Porcentaje de apoyos económicos otorgados a proyectos para la generación de capacidades en Ciencia, Tecnología e Innovación.</t>
  </si>
  <si>
    <t>Causa: La Unidad de Planeación, Comunicación y Cooperación Internacional, realizó actividades mensuales de monitoreo para garantizar el cumplimiento en tiempo y forma de los 4 ASM comprometidos por el CONACYT, para los Programas S190, S191 y S192. Estas actividades permtieron concluir al 100% los ASM vigentes del CONACYT, cerrando con ello el ciclo de evaluación. 
Efecto: Se llevaron los ASM al 100% de cumplimiento.</t>
  </si>
  <si>
    <t>Causa: La diferencia radica en el retraso en el pago del estímulo económico a 747 miembros de nuevo ingreso y reingreso no-vigente en el Sistema Nacional de Investigadores, mismos que no han notificado su situación de adscripción al SNI, por lo cual no cumplen los requisitos que marca el Reglamento del SNI para realizar la entrega del estímulo económico.
Efecto: Se espera un incremento para el próximo trimestre debido a que regularizará el pago a los investigadores que tienen retraso en la entrega de su estímulo económico.</t>
  </si>
  <si>
    <t>Causa: La diferencia radica en el retraso en el pago del estímulo económico a 232 miembros de nuevo ingreso y reingreso no-vigente en el Sistema Nacional de Investigadores, mismos que no han notificado su situación de adscripción al SNI, por lo cual no cumplen los requisitos que marca el Reglamento del SNI para realizar la entrega del estímulo económico.
Efecto: Se espera un incremento para el próximo trimestre debido a que regularizará el pago a los investigadores que tienen retraso en la entrega de su estímulo económico.</t>
  </si>
  <si>
    <t>Causa:  La diferencia entre 7.18% y 6.91%, se debe a los estiulos no pagados a personas que no cumplieron con los requisitos reglamentarios para el pago del estímulo económico. Por ejemplo por no tener una institución de adscripción.
Efecto: Ninguno</t>
  </si>
  <si>
    <t>Causa:  La diferencia entre 3.89% y 3.74%, se debe a los estimulos no pagados a personas que no cumplieron con los requisitos reglamentarios para el pago del estímulo económico. Por ejemplo por no tener una institución de adscripción.
Efecto: Ninguno</t>
  </si>
  <si>
    <t>Causa: La diferencia radica en el retraso en el pago del estímulo económico a 979 miembros de nuevo ingreso y reingreso no-vigente en el Sistema Nacional de Investigadores, mismos que no han notificado su situación de adscripción al SNI, por lo cual no cumplen los requisitos que marca el Reglamento del SNI para realizar la entrega del estímulo económico.
Efecto: Se espera un incremento para el próximo trimestre debido a que regularizará el pago a los investigadores que tienen retraso en la entrega de su estímulo económico.</t>
  </si>
  <si>
    <t xml:space="preserve">Causa: Se superó ligeramente la meta planteada, sin embargo, el numerador y denominador alcanzados, fueron inferiores a los proyectados. Esto se debió al retraso que presentaron algunos Fondos en el envío de sus informes para dictaminación. Particularmente, varios de los proyectos que tuvieron rezagos con sus informes, se vieron afectados por la contingencia sanitara, que interrumpió el curso normal de los mismos. Los responsables de estos proyectos, solicitaron prórrogas para el envío de estos informes. 
Efecto:  Varios proyectos solicitaron prórrogas para el envío de sus informes, se espera que una vez superada la contingencia sanitaria, el desarrollo de los proyectos se normalice. </t>
  </si>
  <si>
    <t>Causa: La meta alcanzada está 32 puntos porcentuales por encima de la meta planteada, en términos absolutos, en el semestre se aprobaron 9 apoyos económicos más de lo planeado, los cuales corresponden a 7  apoyos económicos aprobados del FOMIX de Chihuahua provenientes de convocatorias publicadas en 2018 y 2 apoyos aprobados para el desarrollo de proyectos de investigación con el tema de COVID-19. Asimismo, se otorgaron 13 apoyos económicos más de los planeados, de los cuales 6 corresponden a proyectos de convocatorias publicadas en 2019 y 7 apoyos económicos para desarrollar proyectos de investigación en el tema de COVID-19.
Efecto: se superó la meta planteada.</t>
  </si>
  <si>
    <t xml:space="preserve">Causa: En el primer semestre se tenía contemplada una meta de 40 informes para evaluar, sin embargo, se recibieron 29 informes más debido a las recalendarizaciones solicitadas para terminar la etapa del proyecto. Respecto al numerador, se enviaron a evaluar 13 informes más de los planeados, mismos que corresponden informes recalendarizados en el periodo anterior. 
Efecto: no se superó la meta planteada. </t>
  </si>
  <si>
    <r>
      <t xml:space="preserve">S278: </t>
    </r>
    <r>
      <rPr>
        <sz val="11"/>
        <color theme="1"/>
        <rFont val="Arial Narrow"/>
        <family val="2"/>
      </rPr>
      <t>Fomento Regional de las Capacidades Científicas, Tecnológicas y de Innovación</t>
    </r>
  </si>
  <si>
    <r>
      <rPr>
        <b/>
        <sz val="11"/>
        <color theme="1"/>
        <rFont val="Arial Narrow"/>
        <family val="2"/>
      </rPr>
      <t>P001</t>
    </r>
    <r>
      <rPr>
        <sz val="11"/>
        <color theme="1"/>
        <rFont val="Arial Narrow"/>
        <family val="2"/>
      </rPr>
      <t>: Diseño y evaluación de políticas en ciencia, tecnología e innovación</t>
    </r>
  </si>
  <si>
    <r>
      <rPr>
        <b/>
        <sz val="11"/>
        <color theme="1"/>
        <rFont val="Arial Narrow"/>
        <family val="2"/>
      </rPr>
      <t>S278:</t>
    </r>
    <r>
      <rPr>
        <sz val="11"/>
        <color theme="1"/>
        <rFont val="Arial Narrow"/>
        <family val="2"/>
      </rPr>
      <t xml:space="preserve"> Fomento Regional de las Capacidades Científicas, Tecnológicas y de Innovación</t>
    </r>
  </si>
  <si>
    <t>Cuadro 1: Cumplimiento de las metas al segundo  trimestre de 2020 de los Indicadores de las MIR del CONACYT</t>
  </si>
  <si>
    <t>Cuadro 2: Porcentaje de Cumplimiento de las metas al segundo  trimestre de 2020 de los Indicadores de las MIR del CONACYT</t>
  </si>
  <si>
    <t xml:space="preserve">Causa: Debido a la contingencia COVID-19 se retrasan las fechas para publicacion de resultados y para formalizacion de convenios. 
Efecto: El retraso en publicación de resultados y de la firma de convenios afecta la ministracion de recursos, a la fecha muchos apoyos tienen pendiente su ministracion.
Otros motivos: El FONCICYT esta en proceso de extinción por lo que no se han autorizado apoyos en 2020
</t>
  </si>
  <si>
    <t>Causa: Se ha mantenido el esfuerzo por parte de las Secretarías Técnicas en la creación y promoción de Convocatorias, algunas encamindas a la mitigación de la pandemia por covid-19
Efecto: Se cumple con la meta establecida</t>
  </si>
  <si>
    <t>Causa: Derivado de la contingencia COVID-19 se abrieron convocatorias para mitigar la pandemia lo cual activó la participación de los Sujetos de Apoyo. Asimismo se tuvo un incremento considerable en el otorgamiento de becas respecto años pasados.
Efecto: Se supero la meta estimada en un 16%, derivado del aumento en la solictud de apoyos y por consiguiente su aprobación en los casos evaluados satisfactoriamente.</t>
  </si>
  <si>
    <t>Causa: Derivado de la contingencia COVID-19 se otorgaron diversos apoyos directos y también se abrieron convocatorias para mitigar la pandemia lo cual activó la participación de los Sujetos de Apoyo.
Efecto: Se superó la meta planteada para el primer semestre en un 23% gracias a la participación activa que se ha tenido, al mismo tiempo que las propuestas han sido evaluadas satisfactoriamente según la normatividad vigente.</t>
  </si>
  <si>
    <t>Causa: Se cargaron en el SSAS los avances en la atención de los ASM comprometidos por CONACYT. En total, se reportaron 4 ASM vigentes correspondientes a los Programas S190, S191 y S192. Los ASM se concluyeron al 100%, de conformidad con las fechas pactadas para su atención, y a lo estipulado en el Mecanismo de Seguimiento a ASM, emitido por SHCP, CONEVAL y SFP.
Efecto: Se atendieron los ASM vigentes comprometidos 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</si>
</sst>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b/>
      <sz val="10"/>
      <color theme="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s>
  <borders count="5">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4" fontId="0" fillId="0" borderId="0" xfId="0" applyNumberFormat="1"/>
    <xf numFmtId="0" fontId="6" fillId="2" borderId="0" xfId="0" applyFont="1" applyFill="1" applyAlignment="1">
      <alignment horizontal="center" vertic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8" fillId="4" borderId="4" xfId="0" applyFont="1" applyFill="1" applyBorder="1" applyAlignment="1" applyProtection="1">
      <alignment horizontal="center" vertical="center" wrapText="1"/>
    </xf>
    <xf numFmtId="3" fontId="8" fillId="4" borderId="4" xfId="0" applyNumberFormat="1" applyFont="1" applyFill="1" applyBorder="1" applyAlignment="1" applyProtection="1">
      <alignment horizontal="center" vertical="center" wrapText="1"/>
    </xf>
    <xf numFmtId="0" fontId="0" fillId="2" borderId="4" xfId="0" applyFill="1" applyBorder="1" applyAlignment="1">
      <alignment vertical="center" wrapText="1"/>
    </xf>
    <xf numFmtId="4" fontId="0" fillId="0" borderId="4" xfId="0" applyNumberFormat="1" applyBorder="1"/>
    <xf numFmtId="4" fontId="0" fillId="0" borderId="4" xfId="0" applyNumberFormat="1" applyFill="1" applyBorder="1"/>
    <xf numFmtId="10" fontId="6" fillId="2" borderId="0" xfId="1" applyNumberFormat="1" applyFont="1" applyFill="1" applyAlignment="1">
      <alignment horizontal="center" vertical="center"/>
    </xf>
    <xf numFmtId="0" fontId="0" fillId="0" borderId="0" xfId="0" applyFill="1"/>
    <xf numFmtId="0" fontId="0" fillId="0" borderId="4" xfId="0" applyFill="1" applyBorder="1" applyAlignment="1">
      <alignment vertical="center" wrapText="1"/>
    </xf>
    <xf numFmtId="0" fontId="5" fillId="2" borderId="0" xfId="0" applyFont="1" applyFill="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xf numFmtId="4" fontId="9" fillId="0" borderId="4" xfId="1" applyNumberFormat="1" applyFont="1" applyFill="1" applyBorder="1"/>
    <xf numFmtId="4" fontId="9" fillId="0" borderId="4" xfId="0" applyNumberFormat="1" applyFont="1" applyFill="1" applyBorder="1"/>
    <xf numFmtId="0" fontId="0" fillId="0" borderId="4" xfId="0" applyFill="1" applyBorder="1" applyAlignment="1">
      <alignment vertical="top" wrapText="1"/>
    </xf>
    <xf numFmtId="0" fontId="0" fillId="0" borderId="4" xfId="0" applyFill="1" applyBorder="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zoomScale="90" zoomScaleNormal="90" workbookViewId="0">
      <pane xSplit="2" ySplit="1" topLeftCell="C2" activePane="bottomRight" state="frozen"/>
      <selection pane="topRight" activeCell="C1" sqref="C1"/>
      <selection pane="bottomLeft" activeCell="A2" sqref="A2"/>
      <selection pane="bottomRight" activeCell="Q4" sqref="Q4"/>
    </sheetView>
  </sheetViews>
  <sheetFormatPr baseColWidth="10" defaultRowHeight="16.5" customHeight="1" x14ac:dyDescent="0.25"/>
  <cols>
    <col min="1" max="1" width="15.7109375" customWidth="1"/>
    <col min="2" max="2" width="29" customWidth="1"/>
    <col min="3" max="3" width="21.28515625" bestFit="1" customWidth="1"/>
    <col min="4" max="4" width="17.140625" customWidth="1"/>
    <col min="5" max="5" width="20.42578125" bestFit="1" customWidth="1"/>
    <col min="6" max="6" width="14.42578125" customWidth="1"/>
    <col min="7" max="8" width="21.42578125" bestFit="1" customWidth="1"/>
    <col min="9" max="9" width="15.42578125" customWidth="1"/>
    <col min="10" max="10" width="20.85546875" bestFit="1" customWidth="1"/>
    <col min="11" max="11" width="24.140625" bestFit="1" customWidth="1"/>
    <col min="12" max="12" width="19.5703125" bestFit="1" customWidth="1"/>
    <col min="13" max="13" width="23.28515625" bestFit="1" customWidth="1"/>
    <col min="14" max="14" width="50.85546875" customWidth="1"/>
    <col min="15" max="15" width="9" bestFit="1" customWidth="1"/>
  </cols>
  <sheetData>
    <row r="1" spans="1:17" ht="51" x14ac:dyDescent="0.25">
      <c r="A1" s="10" t="s">
        <v>15</v>
      </c>
      <c r="B1" s="10" t="s">
        <v>16</v>
      </c>
      <c r="C1" s="10" t="s">
        <v>17</v>
      </c>
      <c r="D1" s="11" t="s">
        <v>18</v>
      </c>
      <c r="E1" s="11" t="s">
        <v>19</v>
      </c>
      <c r="F1" s="10" t="s">
        <v>20</v>
      </c>
      <c r="G1" s="11" t="s">
        <v>21</v>
      </c>
      <c r="H1" s="11" t="s">
        <v>22</v>
      </c>
      <c r="I1" s="10" t="s">
        <v>23</v>
      </c>
      <c r="J1" s="10" t="s">
        <v>24</v>
      </c>
      <c r="K1" s="10" t="s">
        <v>25</v>
      </c>
      <c r="L1" s="10" t="s">
        <v>26</v>
      </c>
      <c r="M1" s="10" t="s">
        <v>27</v>
      </c>
      <c r="N1" s="10" t="s">
        <v>28</v>
      </c>
      <c r="Q1" s="16"/>
    </row>
    <row r="2" spans="1:17" ht="66.75" customHeight="1" x14ac:dyDescent="0.25">
      <c r="A2" s="12" t="s">
        <v>0</v>
      </c>
      <c r="B2" s="17" t="s">
        <v>29</v>
      </c>
      <c r="C2" s="13">
        <v>62</v>
      </c>
      <c r="D2" s="13">
        <v>1632706574.0899999</v>
      </c>
      <c r="E2" s="13">
        <v>2630237379.5100002</v>
      </c>
      <c r="F2" s="13">
        <v>40</v>
      </c>
      <c r="G2" s="13">
        <v>851856000</v>
      </c>
      <c r="H2" s="13">
        <v>2129640000</v>
      </c>
      <c r="I2" s="13">
        <v>22.6</v>
      </c>
      <c r="J2" s="13">
        <v>481349434.30000001</v>
      </c>
      <c r="K2" s="13">
        <v>2129640000</v>
      </c>
      <c r="L2" s="24">
        <f>+(I2/C2)*100</f>
        <v>36.451612903225808</v>
      </c>
      <c r="M2" s="25">
        <f>+(I2/F2)*100</f>
        <v>56.500000000000007</v>
      </c>
      <c r="N2" s="26" t="s">
        <v>60</v>
      </c>
    </row>
    <row r="3" spans="1:17" ht="66.75" customHeight="1" x14ac:dyDescent="0.25">
      <c r="A3" s="12" t="s">
        <v>0</v>
      </c>
      <c r="B3" s="17" t="s">
        <v>37</v>
      </c>
      <c r="C3" s="13">
        <v>100</v>
      </c>
      <c r="D3" s="13">
        <v>20</v>
      </c>
      <c r="E3" s="13">
        <v>20</v>
      </c>
      <c r="F3" s="13">
        <v>100</v>
      </c>
      <c r="G3" s="13">
        <v>12</v>
      </c>
      <c r="H3" s="13">
        <v>12</v>
      </c>
      <c r="I3" s="13">
        <v>100</v>
      </c>
      <c r="J3" s="13">
        <v>12</v>
      </c>
      <c r="K3" s="13">
        <v>12</v>
      </c>
      <c r="L3" s="24">
        <f>+(I3/C3)*100</f>
        <v>100</v>
      </c>
      <c r="M3" s="25">
        <f>+(I3/F3)*100</f>
        <v>100</v>
      </c>
      <c r="N3" s="26" t="s">
        <v>61</v>
      </c>
    </row>
    <row r="4" spans="1:17" ht="66.75" customHeight="1" x14ac:dyDescent="0.25">
      <c r="A4" s="12" t="s">
        <v>0</v>
      </c>
      <c r="B4" s="17" t="s">
        <v>38</v>
      </c>
      <c r="C4" s="13">
        <v>100</v>
      </c>
      <c r="D4" s="13">
        <v>1484</v>
      </c>
      <c r="E4" s="13">
        <v>1484</v>
      </c>
      <c r="F4" s="13">
        <v>100</v>
      </c>
      <c r="G4" s="13">
        <v>1500</v>
      </c>
      <c r="H4" s="13">
        <v>1500</v>
      </c>
      <c r="I4" s="13">
        <v>116.67</v>
      </c>
      <c r="J4" s="13">
        <v>1750</v>
      </c>
      <c r="K4" s="13">
        <v>1500</v>
      </c>
      <c r="L4" s="24">
        <f t="shared" ref="L4:L7" si="0">+(I4/C4)*100</f>
        <v>116.67</v>
      </c>
      <c r="M4" s="25">
        <f t="shared" ref="M4:M7" si="1">+(I4/F4)*100</f>
        <v>116.67</v>
      </c>
      <c r="N4" s="26" t="s">
        <v>62</v>
      </c>
    </row>
    <row r="5" spans="1:17" ht="66.75" customHeight="1" x14ac:dyDescent="0.25">
      <c r="A5" s="12" t="s">
        <v>0</v>
      </c>
      <c r="B5" s="17" t="s">
        <v>39</v>
      </c>
      <c r="C5" s="13">
        <v>100</v>
      </c>
      <c r="D5" s="13">
        <v>599</v>
      </c>
      <c r="E5" s="13">
        <v>599</v>
      </c>
      <c r="F5" s="13">
        <v>100</v>
      </c>
      <c r="G5" s="13">
        <v>1500</v>
      </c>
      <c r="H5" s="13">
        <v>1500</v>
      </c>
      <c r="I5" s="13">
        <v>122.8</v>
      </c>
      <c r="J5" s="13">
        <v>1842</v>
      </c>
      <c r="K5" s="13">
        <v>1500</v>
      </c>
      <c r="L5" s="24">
        <f t="shared" si="0"/>
        <v>122.8</v>
      </c>
      <c r="M5" s="25">
        <f t="shared" si="1"/>
        <v>122.8</v>
      </c>
      <c r="N5" s="26" t="s">
        <v>63</v>
      </c>
    </row>
    <row r="6" spans="1:17" ht="66.75" customHeight="1" x14ac:dyDescent="0.25">
      <c r="A6" s="12" t="s">
        <v>40</v>
      </c>
      <c r="B6" s="17" t="s">
        <v>41</v>
      </c>
      <c r="C6" s="13">
        <v>100</v>
      </c>
      <c r="D6" s="13">
        <v>6</v>
      </c>
      <c r="E6" s="13">
        <v>6</v>
      </c>
      <c r="F6" s="13">
        <v>100</v>
      </c>
      <c r="G6" s="13">
        <v>4</v>
      </c>
      <c r="H6" s="13">
        <v>4</v>
      </c>
      <c r="I6" s="13">
        <v>100</v>
      </c>
      <c r="J6" s="13">
        <v>4</v>
      </c>
      <c r="K6" s="13">
        <v>4</v>
      </c>
      <c r="L6" s="24">
        <f t="shared" si="0"/>
        <v>100</v>
      </c>
      <c r="M6" s="25">
        <f t="shared" si="1"/>
        <v>100</v>
      </c>
      <c r="N6" s="26" t="s">
        <v>64</v>
      </c>
    </row>
    <row r="7" spans="1:17" ht="66.75" customHeight="1" x14ac:dyDescent="0.25">
      <c r="A7" s="12" t="s">
        <v>40</v>
      </c>
      <c r="B7" s="17" t="s">
        <v>42</v>
      </c>
      <c r="C7" s="13">
        <v>100</v>
      </c>
      <c r="D7" s="13">
        <v>6</v>
      </c>
      <c r="E7" s="13">
        <v>6</v>
      </c>
      <c r="F7" s="13">
        <v>100</v>
      </c>
      <c r="G7" s="13">
        <v>4</v>
      </c>
      <c r="H7" s="13">
        <v>4</v>
      </c>
      <c r="I7" s="13">
        <v>100</v>
      </c>
      <c r="J7" s="13">
        <v>4</v>
      </c>
      <c r="K7" s="13">
        <v>4</v>
      </c>
      <c r="L7" s="24">
        <f t="shared" si="0"/>
        <v>100</v>
      </c>
      <c r="M7" s="25">
        <f t="shared" si="1"/>
        <v>100</v>
      </c>
      <c r="N7" s="26" t="s">
        <v>46</v>
      </c>
    </row>
    <row r="8" spans="1:17" ht="78" customHeight="1" x14ac:dyDescent="0.25">
      <c r="A8" s="12" t="s">
        <v>30</v>
      </c>
      <c r="B8" s="17" t="s">
        <v>31</v>
      </c>
      <c r="C8" s="13">
        <v>11.7</v>
      </c>
      <c r="D8" s="13">
        <v>45474</v>
      </c>
      <c r="E8" s="13">
        <v>388668</v>
      </c>
      <c r="F8" s="13">
        <v>13.16</v>
      </c>
      <c r="G8" s="13">
        <v>52362</v>
      </c>
      <c r="H8" s="13">
        <v>397896</v>
      </c>
      <c r="I8" s="13">
        <v>8.74</v>
      </c>
      <c r="J8" s="13">
        <v>33963</v>
      </c>
      <c r="K8" s="13">
        <v>388668</v>
      </c>
      <c r="L8" s="24">
        <f>+(I8/C8)*100</f>
        <v>74.700854700854705</v>
      </c>
      <c r="M8" s="25">
        <f t="shared" ref="M8:M12" si="2">+(I8/F8)*100</f>
        <v>66.413373860182361</v>
      </c>
      <c r="N8" s="27" t="s">
        <v>47</v>
      </c>
    </row>
    <row r="9" spans="1:17" ht="81.75" customHeight="1" x14ac:dyDescent="0.25">
      <c r="A9" s="12" t="s">
        <v>30</v>
      </c>
      <c r="B9" s="17" t="s">
        <v>32</v>
      </c>
      <c r="C9" s="13">
        <v>26.23</v>
      </c>
      <c r="D9" s="13">
        <v>101946</v>
      </c>
      <c r="E9" s="13">
        <v>388668</v>
      </c>
      <c r="F9" s="13">
        <v>25.77</v>
      </c>
      <c r="G9" s="13">
        <v>102546</v>
      </c>
      <c r="H9" s="13">
        <v>397896</v>
      </c>
      <c r="I9" s="13">
        <v>22.91</v>
      </c>
      <c r="J9" s="13">
        <v>89027</v>
      </c>
      <c r="K9" s="13">
        <v>388668</v>
      </c>
      <c r="L9" s="24">
        <f t="shared" ref="L9:L12" si="3">+(I9/C9)*100</f>
        <v>87.342737323675181</v>
      </c>
      <c r="M9" s="25">
        <f t="shared" si="2"/>
        <v>88.901823826154441</v>
      </c>
      <c r="N9" s="27" t="s">
        <v>48</v>
      </c>
    </row>
    <row r="10" spans="1:17" ht="65.25" customHeight="1" x14ac:dyDescent="0.25">
      <c r="A10" s="12" t="s">
        <v>30</v>
      </c>
      <c r="B10" s="17" t="s">
        <v>33</v>
      </c>
      <c r="C10" s="13">
        <v>32.119999999999997</v>
      </c>
      <c r="D10" s="13">
        <v>124824</v>
      </c>
      <c r="E10" s="13">
        <v>388668</v>
      </c>
      <c r="F10" s="14">
        <v>7.18</v>
      </c>
      <c r="G10" s="14">
        <v>28578</v>
      </c>
      <c r="H10" s="14">
        <v>397896</v>
      </c>
      <c r="I10" s="13">
        <v>6.91</v>
      </c>
      <c r="J10" s="13">
        <v>26863</v>
      </c>
      <c r="K10" s="13">
        <v>388668</v>
      </c>
      <c r="L10" s="24">
        <f t="shared" si="3"/>
        <v>21.513075965130763</v>
      </c>
      <c r="M10" s="25">
        <f t="shared" si="2"/>
        <v>96.239554317548752</v>
      </c>
      <c r="N10" s="27" t="s">
        <v>49</v>
      </c>
    </row>
    <row r="11" spans="1:17" ht="90.75" customHeight="1" x14ac:dyDescent="0.25">
      <c r="A11" s="12" t="s">
        <v>30</v>
      </c>
      <c r="B11" s="17" t="s">
        <v>34</v>
      </c>
      <c r="C11" s="13">
        <v>16.170000000000002</v>
      </c>
      <c r="D11" s="13">
        <v>62832</v>
      </c>
      <c r="E11" s="13">
        <v>388668</v>
      </c>
      <c r="F11" s="14">
        <v>3.89</v>
      </c>
      <c r="G11" s="14">
        <v>15462</v>
      </c>
      <c r="H11" s="14">
        <v>397896</v>
      </c>
      <c r="I11" s="13">
        <v>3.74</v>
      </c>
      <c r="J11" s="13">
        <v>14550</v>
      </c>
      <c r="K11" s="13">
        <v>388668</v>
      </c>
      <c r="L11" s="24">
        <f t="shared" si="3"/>
        <v>23.129251700680271</v>
      </c>
      <c r="M11" s="25">
        <f t="shared" si="2"/>
        <v>96.143958868894615</v>
      </c>
      <c r="N11" s="27" t="s">
        <v>50</v>
      </c>
    </row>
    <row r="12" spans="1:17" ht="91.5" customHeight="1" x14ac:dyDescent="0.25">
      <c r="A12" s="12" t="s">
        <v>30</v>
      </c>
      <c r="B12" s="17" t="s">
        <v>35</v>
      </c>
      <c r="C12" s="13">
        <v>43.95</v>
      </c>
      <c r="D12" s="13">
        <v>3352684762.8299999</v>
      </c>
      <c r="E12" s="13">
        <v>7628427759.71</v>
      </c>
      <c r="F12" s="13">
        <v>50</v>
      </c>
      <c r="G12" s="13">
        <v>3360184762.8299999</v>
      </c>
      <c r="H12" s="13">
        <v>6720369525.6599998</v>
      </c>
      <c r="I12" s="13">
        <v>48.86</v>
      </c>
      <c r="J12" s="13">
        <v>3283501174.5999999</v>
      </c>
      <c r="K12" s="13">
        <v>6720369525.6551905</v>
      </c>
      <c r="L12" s="24">
        <f t="shared" si="3"/>
        <v>111.17178612059158</v>
      </c>
      <c r="M12" s="25">
        <f t="shared" si="2"/>
        <v>97.72</v>
      </c>
      <c r="N12" s="27" t="s">
        <v>51</v>
      </c>
    </row>
    <row r="13" spans="1:17" ht="102.75" customHeight="1" x14ac:dyDescent="0.25">
      <c r="A13" s="12" t="s">
        <v>1</v>
      </c>
      <c r="B13" s="17" t="s">
        <v>36</v>
      </c>
      <c r="C13" s="14">
        <v>102.97</v>
      </c>
      <c r="D13" s="14">
        <v>554</v>
      </c>
      <c r="E13" s="14">
        <v>538</v>
      </c>
      <c r="F13" s="14">
        <v>104.1</v>
      </c>
      <c r="G13" s="13">
        <v>303</v>
      </c>
      <c r="H13" s="13">
        <v>291</v>
      </c>
      <c r="I13" s="13">
        <v>107.4</v>
      </c>
      <c r="J13" s="13">
        <v>231</v>
      </c>
      <c r="K13" s="13">
        <v>215</v>
      </c>
      <c r="L13" s="24">
        <f>+(I13/C13)*100</f>
        <v>104.30222394872293</v>
      </c>
      <c r="M13" s="25">
        <f>+(I13/F13)*100</f>
        <v>103.17002881844381</v>
      </c>
      <c r="N13" s="27" t="s">
        <v>52</v>
      </c>
    </row>
    <row r="14" spans="1:17" ht="91.5" customHeight="1" x14ac:dyDescent="0.25">
      <c r="A14" s="12" t="s">
        <v>43</v>
      </c>
      <c r="B14" s="17" t="s">
        <v>44</v>
      </c>
      <c r="C14" s="13">
        <v>100</v>
      </c>
      <c r="D14" s="13">
        <v>40</v>
      </c>
      <c r="E14" s="13">
        <v>40</v>
      </c>
      <c r="F14" s="13">
        <v>100</v>
      </c>
      <c r="G14" s="13">
        <v>40</v>
      </c>
      <c r="H14" s="13">
        <v>40</v>
      </c>
      <c r="I14" s="13">
        <v>76.81</v>
      </c>
      <c r="J14" s="13">
        <v>53</v>
      </c>
      <c r="K14" s="13">
        <v>69</v>
      </c>
      <c r="L14" s="24">
        <f>+(I14/C14)*100</f>
        <v>76.81</v>
      </c>
      <c r="M14" s="25">
        <f>+(I14/F14)*100</f>
        <v>76.81</v>
      </c>
      <c r="N14" s="27" t="s">
        <v>54</v>
      </c>
    </row>
    <row r="15" spans="1:17" ht="91.5" customHeight="1" x14ac:dyDescent="0.25">
      <c r="A15" s="12" t="s">
        <v>43</v>
      </c>
      <c r="B15" s="17" t="s">
        <v>45</v>
      </c>
      <c r="C15" s="13">
        <v>100</v>
      </c>
      <c r="D15" s="13">
        <v>10</v>
      </c>
      <c r="E15" s="13">
        <v>10</v>
      </c>
      <c r="F15" s="13">
        <v>100</v>
      </c>
      <c r="G15" s="13">
        <v>10</v>
      </c>
      <c r="H15" s="13">
        <v>10</v>
      </c>
      <c r="I15" s="13">
        <v>121.05</v>
      </c>
      <c r="J15" s="13">
        <v>23</v>
      </c>
      <c r="K15" s="13">
        <v>19</v>
      </c>
      <c r="L15" s="24">
        <f>+(I15/C15)*100</f>
        <v>121.05</v>
      </c>
      <c r="M15" s="25">
        <f>+(I15/F15)*100</f>
        <v>121.05</v>
      </c>
      <c r="N15" s="27" t="s">
        <v>53</v>
      </c>
    </row>
    <row r="16" spans="1:17" ht="16.5" customHeight="1" x14ac:dyDescent="0.25">
      <c r="N16" s="16"/>
    </row>
    <row r="17" spans="14:14" ht="16.5" customHeight="1" x14ac:dyDescent="0.25">
      <c r="N17" s="16"/>
    </row>
    <row r="18" spans="14:14" ht="16.5" customHeight="1" x14ac:dyDescent="0.25">
      <c r="N18" s="16"/>
    </row>
    <row r="19" spans="14:14" ht="16.5" customHeight="1" x14ac:dyDescent="0.25">
      <c r="N19" s="16"/>
    </row>
    <row r="20" spans="14:14" ht="16.5" customHeight="1" x14ac:dyDescent="0.25">
      <c r="N20" s="16"/>
    </row>
    <row r="21" spans="14:14" ht="16.5" customHeight="1" x14ac:dyDescent="0.25">
      <c r="N21" s="16"/>
    </row>
    <row r="22" spans="14:14" ht="16.5" customHeight="1" x14ac:dyDescent="0.25">
      <c r="N22" s="16"/>
    </row>
    <row r="23" spans="14:14" ht="16.5" customHeight="1" x14ac:dyDescent="0.25">
      <c r="N23" s="16"/>
    </row>
  </sheetData>
  <autoFilter ref="A1:N16"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8"/>
  <sheetViews>
    <sheetView topLeftCell="A16" zoomScale="90" zoomScaleNormal="90" workbookViewId="0">
      <selection activeCell="E10" sqref="E10"/>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23" t="s">
        <v>58</v>
      </c>
      <c r="C2" s="23"/>
      <c r="D2" s="23"/>
      <c r="E2" s="23"/>
      <c r="F2" s="23"/>
    </row>
    <row r="3" spans="2:6" ht="23.25" thickBot="1" x14ac:dyDescent="0.3">
      <c r="B3" s="2"/>
      <c r="C3" s="2"/>
      <c r="D3" s="2"/>
      <c r="E3" s="2"/>
      <c r="F3" s="2"/>
    </row>
    <row r="4" spans="2:6" ht="15.75" x14ac:dyDescent="0.25">
      <c r="B4" s="19" t="s">
        <v>3</v>
      </c>
      <c r="C4" s="21" t="s">
        <v>4</v>
      </c>
      <c r="D4" s="21"/>
      <c r="E4" s="21"/>
      <c r="F4" s="21" t="s">
        <v>2</v>
      </c>
    </row>
    <row r="5" spans="2:6" ht="32.25" thickBot="1" x14ac:dyDescent="0.3">
      <c r="B5" s="20"/>
      <c r="C5" s="8" t="s">
        <v>5</v>
      </c>
      <c r="D5" s="8" t="s">
        <v>6</v>
      </c>
      <c r="E5" s="8" t="s">
        <v>7</v>
      </c>
      <c r="F5" s="22"/>
    </row>
    <row r="6" spans="2:6" ht="33" x14ac:dyDescent="0.25">
      <c r="B6" s="3" t="s">
        <v>12</v>
      </c>
      <c r="C6" s="7">
        <v>1</v>
      </c>
      <c r="D6" s="7">
        <v>1</v>
      </c>
      <c r="E6" s="7">
        <v>2</v>
      </c>
      <c r="F6" s="7">
        <f t="shared" ref="F6:F10" si="0">SUM(C6:E6)</f>
        <v>4</v>
      </c>
    </row>
    <row r="7" spans="2:6" ht="33" x14ac:dyDescent="0.25">
      <c r="B7" s="3" t="s">
        <v>56</v>
      </c>
      <c r="C7" s="7"/>
      <c r="D7" s="7">
        <v>2</v>
      </c>
      <c r="E7" s="7"/>
      <c r="F7" s="7">
        <f t="shared" si="0"/>
        <v>2</v>
      </c>
    </row>
    <row r="8" spans="2:6" ht="34.5" customHeight="1" x14ac:dyDescent="0.25">
      <c r="B8" s="3" t="s">
        <v>13</v>
      </c>
      <c r="C8" s="7">
        <v>1</v>
      </c>
      <c r="D8" s="7">
        <v>4</v>
      </c>
      <c r="E8" s="7"/>
      <c r="F8" s="7">
        <f t="shared" si="0"/>
        <v>5</v>
      </c>
    </row>
    <row r="9" spans="2:6" ht="33" x14ac:dyDescent="0.25">
      <c r="B9" s="3" t="s">
        <v>14</v>
      </c>
      <c r="C9" s="7"/>
      <c r="D9" s="7">
        <v>1</v>
      </c>
      <c r="E9" s="7"/>
      <c r="F9" s="7">
        <f t="shared" si="0"/>
        <v>1</v>
      </c>
    </row>
    <row r="10" spans="2:6" ht="33" x14ac:dyDescent="0.25">
      <c r="B10" s="18" t="s">
        <v>55</v>
      </c>
      <c r="C10" s="7">
        <v>1</v>
      </c>
      <c r="D10" s="7"/>
      <c r="E10" s="7">
        <v>1</v>
      </c>
      <c r="F10" s="7">
        <f t="shared" si="0"/>
        <v>2</v>
      </c>
    </row>
    <row r="11" spans="2:6" ht="15.75" x14ac:dyDescent="0.25">
      <c r="B11" s="4" t="s">
        <v>2</v>
      </c>
      <c r="C11" s="5">
        <f>SUM(C6:C10)</f>
        <v>3</v>
      </c>
      <c r="D11" s="5">
        <f>SUM(D6:D10)</f>
        <v>8</v>
      </c>
      <c r="E11" s="5">
        <f>SUM(E6:E10)</f>
        <v>3</v>
      </c>
      <c r="F11" s="5">
        <f>SUM(F6:F10)</f>
        <v>14</v>
      </c>
    </row>
    <row r="12" spans="2:6" ht="16.5" x14ac:dyDescent="0.3">
      <c r="B12" s="1"/>
      <c r="C12" s="1"/>
      <c r="D12" s="1"/>
      <c r="E12" s="1"/>
      <c r="F12" s="1"/>
    </row>
    <row r="13" spans="2:6" ht="16.5" x14ac:dyDescent="0.3">
      <c r="B13" s="1"/>
      <c r="C13" s="1"/>
      <c r="D13" s="1"/>
      <c r="E13" s="1"/>
      <c r="F13" s="1"/>
    </row>
    <row r="14" spans="2:6" ht="22.5" x14ac:dyDescent="0.25">
      <c r="B14" s="23" t="s">
        <v>59</v>
      </c>
      <c r="C14" s="23"/>
      <c r="D14" s="23"/>
      <c r="E14" s="23"/>
      <c r="F14" s="23"/>
    </row>
    <row r="15" spans="2:6" ht="23.25" thickBot="1" x14ac:dyDescent="0.3">
      <c r="B15" s="2"/>
      <c r="C15" s="2"/>
      <c r="D15" s="2"/>
      <c r="E15" s="2"/>
      <c r="F15" s="2"/>
    </row>
    <row r="16" spans="2:6" ht="15.75" x14ac:dyDescent="0.25">
      <c r="B16" s="19" t="s">
        <v>3</v>
      </c>
      <c r="C16" s="21" t="s">
        <v>8</v>
      </c>
      <c r="D16" s="21"/>
      <c r="E16" s="21"/>
      <c r="F16" s="21" t="s">
        <v>2</v>
      </c>
    </row>
    <row r="17" spans="2:6" ht="32.25" thickBot="1" x14ac:dyDescent="0.3">
      <c r="B17" s="20"/>
      <c r="C17" s="8" t="s">
        <v>9</v>
      </c>
      <c r="D17" s="8" t="s">
        <v>10</v>
      </c>
      <c r="E17" s="8" t="s">
        <v>11</v>
      </c>
      <c r="F17" s="22"/>
    </row>
    <row r="18" spans="2:6" ht="60" customHeight="1" x14ac:dyDescent="0.25">
      <c r="B18" s="3" t="s">
        <v>12</v>
      </c>
      <c r="C18" s="15">
        <v>0.25</v>
      </c>
      <c r="D18" s="15">
        <v>0.25</v>
      </c>
      <c r="E18" s="15">
        <v>0.5</v>
      </c>
      <c r="F18" s="15">
        <f t="shared" ref="F18:F21" si="1">SUM(C18:E18)</f>
        <v>1</v>
      </c>
    </row>
    <row r="19" spans="2:6" ht="60" customHeight="1" x14ac:dyDescent="0.25">
      <c r="B19" s="3" t="s">
        <v>56</v>
      </c>
      <c r="C19" s="15"/>
      <c r="D19" s="15">
        <v>1</v>
      </c>
      <c r="E19" s="15"/>
      <c r="F19" s="15">
        <v>1</v>
      </c>
    </row>
    <row r="20" spans="2:6" ht="16.5" x14ac:dyDescent="0.25">
      <c r="B20" s="3" t="s">
        <v>13</v>
      </c>
      <c r="C20" s="15">
        <v>0.2</v>
      </c>
      <c r="D20" s="15">
        <v>0.8</v>
      </c>
      <c r="E20" s="15"/>
      <c r="F20" s="15">
        <f t="shared" si="1"/>
        <v>1</v>
      </c>
    </row>
    <row r="21" spans="2:6" ht="49.5" customHeight="1" x14ac:dyDescent="0.25">
      <c r="B21" s="3" t="s">
        <v>14</v>
      </c>
      <c r="C21" s="15"/>
      <c r="D21" s="15">
        <v>1</v>
      </c>
      <c r="E21" s="15"/>
      <c r="F21" s="15">
        <f t="shared" si="1"/>
        <v>1</v>
      </c>
    </row>
    <row r="22" spans="2:6" ht="49.5" customHeight="1" x14ac:dyDescent="0.25">
      <c r="B22" s="3" t="s">
        <v>57</v>
      </c>
      <c r="C22" s="15">
        <v>0.5</v>
      </c>
      <c r="D22" s="15"/>
      <c r="E22" s="15">
        <v>0.5</v>
      </c>
      <c r="F22" s="15">
        <v>1</v>
      </c>
    </row>
    <row r="23" spans="2:6" ht="15.75" x14ac:dyDescent="0.25">
      <c r="B23" s="4" t="s">
        <v>2</v>
      </c>
      <c r="C23" s="9">
        <f>+(C11/F11)</f>
        <v>0.21428571428571427</v>
      </c>
      <c r="D23" s="9">
        <f>+(D11/F11)</f>
        <v>0.5714285714285714</v>
      </c>
      <c r="E23" s="9">
        <f>+(E11/F11)</f>
        <v>0.21428571428571427</v>
      </c>
      <c r="F23" s="9">
        <f>SUM(C23:E23)</f>
        <v>1</v>
      </c>
    </row>
    <row r="24" spans="2:6" ht="16.5" x14ac:dyDescent="0.25">
      <c r="B24" s="3"/>
    </row>
    <row r="28" spans="2:6" x14ac:dyDescent="0.25">
      <c r="F28" s="6"/>
    </row>
  </sheetData>
  <mergeCells count="8">
    <mergeCell ref="B16:B17"/>
    <mergeCell ref="C16:E16"/>
    <mergeCell ref="F16:F17"/>
    <mergeCell ref="B2:F2"/>
    <mergeCell ref="B4:B5"/>
    <mergeCell ref="C4:E4"/>
    <mergeCell ref="F4:F5"/>
    <mergeCell ref="B14:F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Usuario</cp:lastModifiedBy>
  <dcterms:created xsi:type="dcterms:W3CDTF">2016-04-18T16:28:59Z</dcterms:created>
  <dcterms:modified xsi:type="dcterms:W3CDTF">2020-07-13T13:43:39Z</dcterms:modified>
</cp:coreProperties>
</file>