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E:\MICHELLE DELARRUE\Reporte de Indicadores MIR Trimestrales 2020\"/>
    </mc:Choice>
  </mc:AlternateContent>
  <xr:revisionPtr revIDLastSave="0" documentId="13_ncr:1_{F28884BE-FD4F-4350-9E4E-04C1A191DD1E}" xr6:coauthVersionLast="45" xr6:coauthVersionMax="45" xr10:uidLastSave="{00000000-0000-0000-0000-000000000000}"/>
  <bookViews>
    <workbookView xWindow="-120" yWindow="-120" windowWidth="20730" windowHeight="11160" xr2:uid="{00000000-000D-0000-FFFF-FFFF00000000}"/>
  </bookViews>
  <sheets>
    <sheet name="Análisis " sheetId="3" r:id="rId1"/>
    <sheet name="Resumen" sheetId="2" r:id="rId2"/>
  </sheets>
  <definedNames>
    <definedName name="_xlnm._FilterDatabase" localSheetId="0" hidden="1">'Análisis '!$A$1:$N$8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 i="3" l="1"/>
  <c r="M3" i="3"/>
  <c r="L4" i="3"/>
  <c r="M4" i="3"/>
  <c r="L5" i="3"/>
  <c r="M5" i="3"/>
  <c r="L6" i="3"/>
  <c r="M6" i="3"/>
  <c r="L7" i="3"/>
  <c r="M7" i="3"/>
  <c r="L8" i="3"/>
  <c r="M8" i="3"/>
  <c r="M2" i="3"/>
  <c r="L2" i="3"/>
  <c r="F16" i="2" l="1"/>
  <c r="F17" i="2"/>
  <c r="F18" i="2"/>
  <c r="F8" i="2"/>
  <c r="F7" i="2"/>
  <c r="F6" i="2"/>
  <c r="C9" i="2"/>
  <c r="E9" i="2"/>
  <c r="D9" i="2"/>
  <c r="F9" i="2" l="1"/>
  <c r="E19" i="2" l="1"/>
  <c r="D19" i="2"/>
  <c r="C19" i="2"/>
  <c r="F19" i="2" l="1"/>
</calcChain>
</file>

<file path=xl/sharedStrings.xml><?xml version="1.0" encoding="utf-8"?>
<sst xmlns="http://schemas.openxmlformats.org/spreadsheetml/2006/main" count="57" uniqueCount="45">
  <si>
    <t>F002</t>
  </si>
  <si>
    <t>S192</t>
  </si>
  <si>
    <t>Total</t>
  </si>
  <si>
    <t>Programa presupuestario (Modalidad y nombre)</t>
  </si>
  <si>
    <t>Indicadores por tipo de  cumplimiento de la meta</t>
  </si>
  <si>
    <t>Indicadores menores al 80%</t>
  </si>
  <si>
    <t>Indicadores entre 80% y 115%</t>
  </si>
  <si>
    <t>Indicadores mayores al 115%</t>
  </si>
  <si>
    <t>Indicadores por % de  cumplimiento de la meta</t>
  </si>
  <si>
    <t>% Indicadores menores al 80%</t>
  </si>
  <si>
    <t>% Indicadores entre 80% y 115%</t>
  </si>
  <si>
    <t>% Indicadores mayores al 115%</t>
  </si>
  <si>
    <r>
      <rPr>
        <b/>
        <sz val="11"/>
        <color theme="1"/>
        <rFont val="Arial Narrow"/>
        <family val="2"/>
      </rPr>
      <t>F002</t>
    </r>
    <r>
      <rPr>
        <sz val="11"/>
        <color theme="1"/>
        <rFont val="Arial Narrow"/>
        <family val="2"/>
      </rPr>
      <t>: Apoyos institucionales para actividades científicas, tecnológicas y de innovación.</t>
    </r>
  </si>
  <si>
    <r>
      <rPr>
        <b/>
        <sz val="11"/>
        <color theme="1"/>
        <rFont val="Arial Narrow"/>
        <family val="2"/>
      </rPr>
      <t>S191</t>
    </r>
    <r>
      <rPr>
        <sz val="11"/>
        <color theme="1"/>
        <rFont val="Arial Narrow"/>
        <family val="2"/>
      </rPr>
      <t>: Sistema Nacional de Investigadores</t>
    </r>
  </si>
  <si>
    <r>
      <rPr>
        <b/>
        <sz val="11"/>
        <color theme="1"/>
        <rFont val="Arial Narrow"/>
        <family val="2"/>
      </rPr>
      <t>S192</t>
    </r>
    <r>
      <rPr>
        <sz val="11"/>
        <color theme="1"/>
        <rFont val="Arial Narrow"/>
        <family val="2"/>
      </rPr>
      <t>: Fortalecimiento a nivel sectorial de las capacidades científicas, tecnológicas y de innovación</t>
    </r>
  </si>
  <si>
    <t>Programa presupuestario</t>
  </si>
  <si>
    <t>Nombre del Indicador</t>
  </si>
  <si>
    <t>Valor de la Meta Aprobada 
(1)</t>
  </si>
  <si>
    <t>Numerador Meta Aprobada</t>
  </si>
  <si>
    <t>Denominador Meta Aprobada</t>
  </si>
  <si>
    <t>Valor de la Meta Ajustada
(2)</t>
  </si>
  <si>
    <t>Numerador Meta Modificada</t>
  </si>
  <si>
    <t>Denominador Meta Modificada</t>
  </si>
  <si>
    <t>Valor de la Meta Alcanzada 
(3)</t>
  </si>
  <si>
    <t>Numerador Meta Alcanzada</t>
  </si>
  <si>
    <t>Denominador Meta Alcanzada</t>
  </si>
  <si>
    <t>% de Cumplimiento
Alcanzada/
Aprobada 
(3/1)</t>
  </si>
  <si>
    <t>% de Cumplimiento
Alcanzada/
Modificada
(3/2)</t>
  </si>
  <si>
    <t xml:space="preserve">Causas, riesgos y acciones específicas a seguir para su regularización
</t>
  </si>
  <si>
    <t xml:space="preserve">Porcentaje de recursos ministrados  </t>
  </si>
  <si>
    <t xml:space="preserve">S191  </t>
  </si>
  <si>
    <t>Porcentaje de estímulos económicos de la modalidad Candidato a Investigador Nacional con respecto al total de miembros del SNI entregados</t>
  </si>
  <si>
    <t>Porcentaje de estímulos económicos de la modalidad Investigador Nacional Nivel I con respecto al total de miembros del SNI entregados</t>
  </si>
  <si>
    <t>Porcentaje de estímulos económicos de la modalidad Investigador Nacional Nivel II con respecto al total de miembros del SNI entregados</t>
  </si>
  <si>
    <t>Porcentaje de estímulos económicos de la modalidad Investigador Nacional Nivel III con respecto al total de miembros del SNI entregados</t>
  </si>
  <si>
    <t>Porcentaje del presupuesto ejercido en la operación del programa</t>
  </si>
  <si>
    <t>Porcentaje de Informes técnicos enviados a dictaminar respecto de los recibidos</t>
  </si>
  <si>
    <t xml:space="preserve">Causa: *Debido a que los fondos CONACYT son multianuales, el patrimonio de los mismos se conforma por las aportaciones recibidas a lo largo del tiempo y en los años 2019 y 2020 han sido menores a las recibidas en administraciones pasadas. * Ello afecta el DENOMINADOR DEL INDICADOR  ya que el patrimonio del FOINS y FONCICYT es distinto a lo que era cuando se calcularon las metas. Se solicitará ajustar el denominador. *Por otro lado, al primer trimestre se proyectan y planean las convocatorias a emitir durante el año y debido a la contingencia COVID-19 las convocatorias no pudieron ser publicadas en los tiempos esperados, por lo cual se espera recuperar el dinamismo al segundo trimestre del año. 
Efecto: El dinamismo en el ejercicio de los recursos durante el primer trimestre ha sido menor al aprobado que era del 27%, debido al retraso que se ha sufrido en la publicación de convocatorias y su debido proceso de evaluación y publicación de resultados. Se espera generar nuevas estrategias durante el año para hacer un cabal ejercicio de los recursos asignados.
Otros Motivos: El patrimonio de los fondos es multianual, y se conforma por: las aportaciones de CONACYT,  las aportaciones de terceros, los rendimientos generados, las devoluciones de los sujetos de apoyo y el patrimonio del año anterior. Por lo que la base de cálculo del indicador siempre será dinámica dado el flujo de recursos de los fideicomisos. *Es importante identificar dos factores que actualmente modificaran de forma considerable el cumplimiento de las metas programadas: por un lado la contingencia del COVID-19 a partir de marzo; y por otro lado, la extinción de fideicomisos a partir de abril, que si bien no afecta al presente trimestre sí afectará los reportes sucesivos. </t>
  </si>
  <si>
    <t>Causa: 1) Existe error en el registro del numerador de la meta programada, ya que el número 62,412 indica la meta anual, no así la trimestral, Lo correcto para la meta ajustada será 15,603/388,668*100= 4%. Dicho error se subsanará para posteriores trimestres. 
  2) Considerando el numerador correcto la diferencia entre 4% y 3.46%, se debe a aquellas personas que no cumplieron con los requisitos reglamentarios para el pago del estímulo económico. Por ejemplo por no tener una institución de adscripción.
Efecto: Ninguno.</t>
  </si>
  <si>
    <t>Causa: La diferencia radica en el retraso en el pago del estímulo respectivo a cerca de 4,500 miembros de nuevo ingreso y reingreso no-vigente al Sistema Nacional de Investigadores. El retraso se debe a una falla en un aplicativo informático que permite realizar el registro de adscripción institucional y el análisis del pago procedente. El problema es informático y tendrá solución en abril y mayo 2020, y se registrará en el reporte del segundo trimestre.
Efecto: Se espera un incremento para el próximo trimestre debido a que regularizará el pago de los investigadores que tienen retraso en su pago de estímulo</t>
  </si>
  <si>
    <t>Causa: 1) Existe error en el registro de numerador de la meta programada, ya que el número 31,416 indica la meta anual, no así la trimestral, Lo correcto para la meta ajustada será  7,854/388,668*100= 2%. Dicho error se subsanará para posteriores trimestres. 
  2) Considerando el numerador correcto  la diferencia entre 2% y 1.87%, se debe a aquellas personas que no cumplieron con los requisitos reglamentarios para el pago del estímulo económico. Por ejemplo por no tener una institución de adscripción.
Efecto: Ninguno.</t>
  </si>
  <si>
    <t>Causa: La diferencia se debe a que  en la estimación del denominador programado se consideró una valor de UMA 50 pesos mas alto que lo publicado en enero de 2020, por otro lado la cantidad de 7,628,427,759.71 millones de pesos también considera el pago del total de los  32,389 investigadores que se proyecto en mayo de 2019, cuando aún no teníamos resultados definitivos de la evaluación 2019 ni de reconsideraciones. 
  Para el ajuste del denominador se le aplicará un porcentaje de disminución que corresponde a investigadores que teniendo nombramiento vigente, estadísticamente NO cumplen con el reglamento para tener derecho a pago.
Efecto: Ninguno.</t>
  </si>
  <si>
    <t>Causa: Se estuvo ligeramente por debajo de la meta planeda, lo cual también se percibió en la diferencia entre los numeradores planeados y alcanzados.  Esto se debió a distintos factores: En primera instancia, no todos los Fondos Sectoriales que componen al Programa emitieron convocatorias en 2019, por lo que esto influyó en una disminución de los proyectos en operación, y en consecuencia de los informes técnicos enviados a dictaminar. Por otra parte, en el caso de otros Fondos, varios de los sujetos de apoyo solicitaron prórroga para el envío de sus informes técnicos, lo que también repercutió en la cantidad de proyectos enviados a dictaminar.
Efecto: Los proyectos que solicitaron prórroga se contabilizarán para el 2° trimestre. Asimismo, para el ajuste de metas de trimestres posteriores, se tomarán en cuenta dos variables importantes: la emisión de convocatorias para 2020 de cada Fondo, así como el Decreto Presidencial de extinción de fideicomisos, del cual se está analizando su eventual impacto sobre el Programa.
Otros Motivos: Ninguno.</t>
  </si>
  <si>
    <t>Cuadro 1: Cumplimiento de las metas al primer trimestre de 2020 de los Indicadores de las MIR del CONACYT</t>
  </si>
  <si>
    <t>Cuadro 2: Porcentaje de Cumplimiento de las metas al primer trimestre de 2020 de los Indicadores de las MIR del CONACYT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</si>
</sst>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11"/>
      <color theme="1"/>
      <name val="Calibri"/>
      <family val="2"/>
      <scheme val="minor"/>
    </font>
    <font>
      <sz val="11"/>
      <color theme="1"/>
      <name val="Arial Narrow"/>
      <family val="2"/>
    </font>
    <font>
      <b/>
      <sz val="17"/>
      <color theme="1"/>
      <name val="Arial Narrow"/>
      <family val="2"/>
    </font>
    <font>
      <b/>
      <sz val="12"/>
      <color theme="0"/>
      <name val="Arial Narrow"/>
      <family val="2"/>
    </font>
    <font>
      <b/>
      <sz val="11"/>
      <color theme="1"/>
      <name val="Arial Narrow"/>
      <family val="2"/>
    </font>
    <font>
      <sz val="10"/>
      <color theme="1"/>
      <name val="Arial Narrow"/>
      <family val="2"/>
    </font>
    <font>
      <b/>
      <sz val="12"/>
      <color theme="1"/>
      <name val="Arial Narrow"/>
      <family val="2"/>
    </font>
    <font>
      <b/>
      <sz val="10"/>
      <color theme="0"/>
      <name val="Arial"/>
      <family val="2"/>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002060"/>
        <bgColor indexed="64"/>
      </patternFill>
    </fill>
  </fills>
  <borders count="5">
    <border>
      <left/>
      <right/>
      <top/>
      <bottom/>
      <diagonal/>
    </border>
    <border>
      <left/>
      <right/>
      <top style="medium">
        <color auto="1"/>
      </top>
      <bottom/>
      <diagonal/>
    </border>
    <border>
      <left/>
      <right/>
      <top/>
      <bottom style="medium">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2" fillId="2" borderId="0" xfId="0" applyFont="1" applyFill="1"/>
    <xf numFmtId="0" fontId="3" fillId="2" borderId="0" xfId="0" applyFont="1" applyFill="1" applyAlignment="1">
      <alignment horizontal="center" vertical="center" wrapText="1"/>
    </xf>
    <xf numFmtId="0" fontId="2" fillId="2" borderId="0" xfId="0" applyFont="1" applyFill="1" applyAlignment="1">
      <alignment horizontal="left" vertical="center" wrapText="1"/>
    </xf>
    <xf numFmtId="0" fontId="7" fillId="2" borderId="3" xfId="0" applyFont="1" applyFill="1" applyBorder="1"/>
    <xf numFmtId="0" fontId="7" fillId="2" borderId="3" xfId="0" applyFont="1" applyFill="1" applyBorder="1" applyAlignment="1">
      <alignment horizontal="center"/>
    </xf>
    <xf numFmtId="164" fontId="0" fillId="0" borderId="0" xfId="0" applyNumberFormat="1"/>
    <xf numFmtId="0" fontId="6" fillId="2" borderId="0" xfId="0" applyFont="1" applyFill="1" applyAlignment="1">
      <alignment horizontal="center" vertical="center"/>
    </xf>
    <xf numFmtId="0" fontId="4" fillId="3" borderId="2" xfId="0" applyFont="1" applyFill="1" applyBorder="1" applyAlignment="1">
      <alignment horizontal="center" vertical="center" wrapText="1"/>
    </xf>
    <xf numFmtId="10" fontId="7" fillId="2" borderId="3" xfId="1" applyNumberFormat="1" applyFont="1" applyFill="1" applyBorder="1" applyAlignment="1">
      <alignment horizontal="center"/>
    </xf>
    <xf numFmtId="0" fontId="8" fillId="4" borderId="4" xfId="0" applyFont="1" applyFill="1" applyBorder="1" applyAlignment="1" applyProtection="1">
      <alignment horizontal="center" vertical="center" wrapText="1"/>
    </xf>
    <xf numFmtId="3" fontId="8" fillId="4" borderId="4" xfId="0" applyNumberFormat="1" applyFont="1" applyFill="1" applyBorder="1" applyAlignment="1" applyProtection="1">
      <alignment horizontal="center" vertical="center" wrapText="1"/>
    </xf>
    <xf numFmtId="0" fontId="0" fillId="2" borderId="4" xfId="0" applyFill="1" applyBorder="1" applyAlignment="1">
      <alignment vertical="center" wrapText="1"/>
    </xf>
    <xf numFmtId="4" fontId="0" fillId="0" borderId="4" xfId="0" applyNumberFormat="1" applyBorder="1"/>
    <xf numFmtId="0" fontId="0" fillId="0" borderId="4" xfId="0" applyBorder="1" applyAlignment="1">
      <alignment vertical="top" wrapText="1"/>
    </xf>
    <xf numFmtId="4" fontId="0" fillId="0" borderId="4" xfId="0" applyNumberFormat="1" applyFill="1" applyBorder="1"/>
    <xf numFmtId="0" fontId="0" fillId="0" borderId="4" xfId="0" applyBorder="1" applyAlignment="1">
      <alignment wrapText="1"/>
    </xf>
    <xf numFmtId="4" fontId="9" fillId="0" borderId="4" xfId="1" applyNumberFormat="1" applyFont="1" applyFill="1" applyBorder="1"/>
    <xf numFmtId="4" fontId="9" fillId="0" borderId="4" xfId="0" applyNumberFormat="1" applyFont="1" applyFill="1" applyBorder="1"/>
    <xf numFmtId="10" fontId="6" fillId="2" borderId="0" xfId="1" applyNumberFormat="1" applyFont="1" applyFill="1" applyAlignment="1">
      <alignment horizontal="center" vertical="center"/>
    </xf>
    <xf numFmtId="0" fontId="0" fillId="0" borderId="0" xfId="0" applyFill="1"/>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3" fillId="2" borderId="0" xfId="0" applyFont="1" applyFill="1" applyAlignment="1">
      <alignment horizontal="center" vertical="center" wrapText="1"/>
    </xf>
    <xf numFmtId="0" fontId="0" fillId="0" borderId="4" xfId="0" applyFill="1" applyBorder="1" applyAlignment="1">
      <alignmen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zoomScale="85" zoomScaleNormal="85" workbookViewId="0">
      <pane xSplit="2" ySplit="1" topLeftCell="C2" activePane="bottomRight" state="frozen"/>
      <selection pane="topRight" activeCell="C1" sqref="C1"/>
      <selection pane="bottomLeft" activeCell="A2" sqref="A2"/>
      <selection pane="bottomRight" activeCell="N9" sqref="N9"/>
    </sheetView>
  </sheetViews>
  <sheetFormatPr baseColWidth="10" defaultRowHeight="16.5" customHeight="1" x14ac:dyDescent="0.25"/>
  <cols>
    <col min="1" max="1" width="15.7109375" customWidth="1"/>
    <col min="2" max="2" width="29" customWidth="1"/>
    <col min="3" max="3" width="21.28515625" bestFit="1" customWidth="1"/>
    <col min="4" max="4" width="15.28515625" bestFit="1" customWidth="1"/>
    <col min="5" max="5" width="20.42578125" bestFit="1" customWidth="1"/>
    <col min="6" max="6" width="14.42578125" customWidth="1"/>
    <col min="7" max="8" width="21.42578125" bestFit="1" customWidth="1"/>
    <col min="9" max="9" width="15.42578125" customWidth="1"/>
    <col min="10" max="10" width="20.85546875" bestFit="1" customWidth="1"/>
    <col min="11" max="11" width="24.140625" bestFit="1" customWidth="1"/>
    <col min="12" max="12" width="19.5703125" bestFit="1" customWidth="1"/>
    <col min="13" max="13" width="23.28515625" bestFit="1" customWidth="1"/>
    <col min="14" max="14" width="50.85546875" customWidth="1"/>
    <col min="15" max="15" width="9" bestFit="1" customWidth="1"/>
  </cols>
  <sheetData>
    <row r="1" spans="1:17" ht="51" x14ac:dyDescent="0.25">
      <c r="A1" s="10" t="s">
        <v>15</v>
      </c>
      <c r="B1" s="10" t="s">
        <v>16</v>
      </c>
      <c r="C1" s="10" t="s">
        <v>17</v>
      </c>
      <c r="D1" s="11" t="s">
        <v>18</v>
      </c>
      <c r="E1" s="11" t="s">
        <v>19</v>
      </c>
      <c r="F1" s="10" t="s">
        <v>20</v>
      </c>
      <c r="G1" s="11" t="s">
        <v>21</v>
      </c>
      <c r="H1" s="11" t="s">
        <v>22</v>
      </c>
      <c r="I1" s="10" t="s">
        <v>23</v>
      </c>
      <c r="J1" s="10" t="s">
        <v>24</v>
      </c>
      <c r="K1" s="10" t="s">
        <v>25</v>
      </c>
      <c r="L1" s="10" t="s">
        <v>26</v>
      </c>
      <c r="M1" s="10" t="s">
        <v>27</v>
      </c>
      <c r="N1" s="10" t="s">
        <v>28</v>
      </c>
      <c r="Q1" s="20"/>
    </row>
    <row r="2" spans="1:17" ht="66.75" customHeight="1" x14ac:dyDescent="0.25">
      <c r="A2" s="12" t="s">
        <v>0</v>
      </c>
      <c r="B2" s="26" t="s">
        <v>29</v>
      </c>
      <c r="C2" s="13">
        <v>27</v>
      </c>
      <c r="D2" s="13">
        <v>709566503</v>
      </c>
      <c r="E2" s="13">
        <v>2630237379</v>
      </c>
      <c r="F2" s="13">
        <v>27</v>
      </c>
      <c r="G2" s="13">
        <v>709566503</v>
      </c>
      <c r="H2" s="13">
        <v>2630237379</v>
      </c>
      <c r="I2" s="13">
        <v>13.29</v>
      </c>
      <c r="J2" s="13">
        <v>349579175.02999997</v>
      </c>
      <c r="K2" s="13">
        <v>2630237379</v>
      </c>
      <c r="L2" s="17">
        <f>+(I2/C2)*100</f>
        <v>49.222222222222214</v>
      </c>
      <c r="M2" s="18">
        <f>+(I2/F2)*100</f>
        <v>49.222222222222214</v>
      </c>
      <c r="N2" s="14" t="s">
        <v>37</v>
      </c>
    </row>
    <row r="3" spans="1:17" ht="78" customHeight="1" x14ac:dyDescent="0.25">
      <c r="A3" s="12" t="s">
        <v>30</v>
      </c>
      <c r="B3" s="26" t="s">
        <v>31</v>
      </c>
      <c r="C3" s="13">
        <v>5.85</v>
      </c>
      <c r="D3" s="13">
        <v>22737</v>
      </c>
      <c r="E3" s="13">
        <v>388668</v>
      </c>
      <c r="F3" s="13">
        <v>5.85</v>
      </c>
      <c r="G3" s="13">
        <v>22737</v>
      </c>
      <c r="H3" s="13">
        <v>388668</v>
      </c>
      <c r="I3" s="13">
        <v>3.62</v>
      </c>
      <c r="J3" s="13">
        <v>14065</v>
      </c>
      <c r="K3" s="13">
        <v>388668</v>
      </c>
      <c r="L3" s="17">
        <f t="shared" ref="L3:L8" si="0">+(I3/C3)*100</f>
        <v>61.880341880341881</v>
      </c>
      <c r="M3" s="18">
        <f t="shared" ref="M3:M8" si="1">+(I3/F3)*100</f>
        <v>61.880341880341881</v>
      </c>
      <c r="N3" s="16" t="s">
        <v>39</v>
      </c>
    </row>
    <row r="4" spans="1:17" ht="81.75" customHeight="1" x14ac:dyDescent="0.25">
      <c r="A4" s="12" t="s">
        <v>30</v>
      </c>
      <c r="B4" s="26" t="s">
        <v>32</v>
      </c>
      <c r="C4" s="13">
        <v>13.11</v>
      </c>
      <c r="D4" s="13">
        <v>50973</v>
      </c>
      <c r="E4" s="13">
        <v>388668</v>
      </c>
      <c r="F4" s="13">
        <v>13.11</v>
      </c>
      <c r="G4" s="13">
        <v>50973</v>
      </c>
      <c r="H4" s="13">
        <v>388668</v>
      </c>
      <c r="I4" s="13">
        <v>10.99</v>
      </c>
      <c r="J4" s="13">
        <v>42723</v>
      </c>
      <c r="K4" s="13">
        <v>388668</v>
      </c>
      <c r="L4" s="17">
        <f t="shared" si="0"/>
        <v>83.829138062547685</v>
      </c>
      <c r="M4" s="18">
        <f t="shared" si="1"/>
        <v>83.829138062547685</v>
      </c>
      <c r="N4" s="16" t="s">
        <v>39</v>
      </c>
    </row>
    <row r="5" spans="1:17" ht="65.25" customHeight="1" x14ac:dyDescent="0.25">
      <c r="A5" s="12" t="s">
        <v>30</v>
      </c>
      <c r="B5" s="26" t="s">
        <v>33</v>
      </c>
      <c r="C5" s="13">
        <v>16.059999999999999</v>
      </c>
      <c r="D5" s="13">
        <v>62412</v>
      </c>
      <c r="E5" s="13">
        <v>388668</v>
      </c>
      <c r="F5" s="15">
        <v>4</v>
      </c>
      <c r="G5" s="15">
        <v>15603</v>
      </c>
      <c r="H5" s="15">
        <v>388668</v>
      </c>
      <c r="I5" s="13">
        <v>3.46</v>
      </c>
      <c r="J5" s="13">
        <v>13437</v>
      </c>
      <c r="K5" s="13">
        <v>388668</v>
      </c>
      <c r="L5" s="17">
        <f t="shared" si="0"/>
        <v>21.544209215442095</v>
      </c>
      <c r="M5" s="18">
        <f t="shared" si="1"/>
        <v>86.5</v>
      </c>
      <c r="N5" s="16" t="s">
        <v>38</v>
      </c>
    </row>
    <row r="6" spans="1:17" ht="90.75" customHeight="1" x14ac:dyDescent="0.25">
      <c r="A6" s="12" t="s">
        <v>30</v>
      </c>
      <c r="B6" s="26" t="s">
        <v>34</v>
      </c>
      <c r="C6" s="13">
        <v>8.08</v>
      </c>
      <c r="D6" s="13">
        <v>31416</v>
      </c>
      <c r="E6" s="13">
        <v>388668</v>
      </c>
      <c r="F6" s="15">
        <v>2</v>
      </c>
      <c r="G6" s="15">
        <v>7854</v>
      </c>
      <c r="H6" s="15">
        <v>388668</v>
      </c>
      <c r="I6" s="13">
        <v>1.87</v>
      </c>
      <c r="J6" s="13">
        <v>7279</v>
      </c>
      <c r="K6" s="13">
        <v>388668</v>
      </c>
      <c r="L6" s="17">
        <f t="shared" si="0"/>
        <v>23.143564356435643</v>
      </c>
      <c r="M6" s="18">
        <f t="shared" si="1"/>
        <v>93.5</v>
      </c>
      <c r="N6" s="16" t="s">
        <v>40</v>
      </c>
    </row>
    <row r="7" spans="1:17" ht="91.5" customHeight="1" x14ac:dyDescent="0.25">
      <c r="A7" s="12" t="s">
        <v>30</v>
      </c>
      <c r="B7" s="26" t="s">
        <v>35</v>
      </c>
      <c r="C7" s="13">
        <v>21.97</v>
      </c>
      <c r="D7" s="13">
        <v>1676342381.4100001</v>
      </c>
      <c r="E7" s="13">
        <v>7628427759.71</v>
      </c>
      <c r="F7" s="13">
        <v>21.97</v>
      </c>
      <c r="G7" s="13">
        <v>1676342381.4100001</v>
      </c>
      <c r="H7" s="13">
        <v>7628427759.71</v>
      </c>
      <c r="I7" s="13">
        <v>20.239999999999998</v>
      </c>
      <c r="J7" s="13">
        <v>1544317877.8</v>
      </c>
      <c r="K7" s="13">
        <v>7628427759.71</v>
      </c>
      <c r="L7" s="17">
        <f t="shared" si="0"/>
        <v>92.125625853436503</v>
      </c>
      <c r="M7" s="18">
        <f t="shared" si="1"/>
        <v>92.125625853436503</v>
      </c>
      <c r="N7" s="16" t="s">
        <v>41</v>
      </c>
    </row>
    <row r="8" spans="1:17" ht="102.75" customHeight="1" x14ac:dyDescent="0.25">
      <c r="A8" s="12" t="s">
        <v>1</v>
      </c>
      <c r="B8" s="26" t="s">
        <v>36</v>
      </c>
      <c r="C8" s="15">
        <v>113.33</v>
      </c>
      <c r="D8" s="15">
        <v>289</v>
      </c>
      <c r="E8" s="15">
        <v>255</v>
      </c>
      <c r="F8" s="15">
        <v>113.33</v>
      </c>
      <c r="G8" s="13">
        <v>289</v>
      </c>
      <c r="H8" s="13">
        <v>255</v>
      </c>
      <c r="I8" s="13">
        <v>109.3</v>
      </c>
      <c r="J8" s="13">
        <v>169</v>
      </c>
      <c r="K8" s="13">
        <v>155</v>
      </c>
      <c r="L8" s="17">
        <f t="shared" si="0"/>
        <v>96.44401305920762</v>
      </c>
      <c r="M8" s="18">
        <f t="shared" si="1"/>
        <v>96.44401305920762</v>
      </c>
      <c r="N8" s="16" t="s">
        <v>42</v>
      </c>
    </row>
  </sheetData>
  <autoFilter ref="A1:N8" xr:uid="{00000000-0009-0000-0000-00000000000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24"/>
  <sheetViews>
    <sheetView topLeftCell="A4" zoomScale="90" zoomScaleNormal="90" workbookViewId="0">
      <selection activeCell="C14" sqref="C14:E14"/>
    </sheetView>
  </sheetViews>
  <sheetFormatPr baseColWidth="10" defaultRowHeight="15" x14ac:dyDescent="0.25"/>
  <cols>
    <col min="2" max="2" width="55.28515625" customWidth="1"/>
    <col min="3" max="3" width="29.5703125" customWidth="1"/>
    <col min="4" max="4" width="28.5703125" customWidth="1"/>
    <col min="5" max="5" width="24" customWidth="1"/>
    <col min="6" max="6" width="31.7109375" customWidth="1"/>
  </cols>
  <sheetData>
    <row r="1" spans="2:6" ht="16.5" x14ac:dyDescent="0.3">
      <c r="B1" s="1"/>
      <c r="C1" s="1"/>
      <c r="D1" s="1"/>
      <c r="E1" s="1"/>
      <c r="F1" s="1"/>
    </row>
    <row r="2" spans="2:6" ht="22.5" x14ac:dyDescent="0.25">
      <c r="B2" s="25" t="s">
        <v>43</v>
      </c>
      <c r="C2" s="25"/>
      <c r="D2" s="25"/>
      <c r="E2" s="25"/>
      <c r="F2" s="25"/>
    </row>
    <row r="3" spans="2:6" ht="23.25" thickBot="1" x14ac:dyDescent="0.3">
      <c r="B3" s="2"/>
      <c r="C3" s="2"/>
      <c r="D3" s="2"/>
      <c r="E3" s="2"/>
      <c r="F3" s="2"/>
    </row>
    <row r="4" spans="2:6" ht="15.75" x14ac:dyDescent="0.25">
      <c r="B4" s="21" t="s">
        <v>3</v>
      </c>
      <c r="C4" s="23" t="s">
        <v>4</v>
      </c>
      <c r="D4" s="23"/>
      <c r="E4" s="23"/>
      <c r="F4" s="23" t="s">
        <v>2</v>
      </c>
    </row>
    <row r="5" spans="2:6" ht="32.25" thickBot="1" x14ac:dyDescent="0.3">
      <c r="B5" s="22"/>
      <c r="C5" s="8" t="s">
        <v>5</v>
      </c>
      <c r="D5" s="8" t="s">
        <v>6</v>
      </c>
      <c r="E5" s="8" t="s">
        <v>7</v>
      </c>
      <c r="F5" s="24"/>
    </row>
    <row r="6" spans="2:6" ht="33" x14ac:dyDescent="0.25">
      <c r="B6" s="3" t="s">
        <v>12</v>
      </c>
      <c r="C6" s="7">
        <v>1</v>
      </c>
      <c r="D6" s="7"/>
      <c r="E6" s="7"/>
      <c r="F6" s="7">
        <f t="shared" ref="F6:F8" si="0">SUM(C6:E6)</f>
        <v>1</v>
      </c>
    </row>
    <row r="7" spans="2:6" ht="34.5" customHeight="1" x14ac:dyDescent="0.25">
      <c r="B7" s="3" t="s">
        <v>13</v>
      </c>
      <c r="C7" s="7">
        <v>1</v>
      </c>
      <c r="D7" s="7">
        <v>4</v>
      </c>
      <c r="E7" s="7"/>
      <c r="F7" s="7">
        <f t="shared" si="0"/>
        <v>5</v>
      </c>
    </row>
    <row r="8" spans="2:6" ht="33" x14ac:dyDescent="0.25">
      <c r="B8" s="3" t="s">
        <v>14</v>
      </c>
      <c r="C8" s="7"/>
      <c r="D8" s="7">
        <v>1</v>
      </c>
      <c r="E8" s="7"/>
      <c r="F8" s="7">
        <f t="shared" si="0"/>
        <v>1</v>
      </c>
    </row>
    <row r="9" spans="2:6" ht="15.75" x14ac:dyDescent="0.25">
      <c r="B9" s="4" t="s">
        <v>2</v>
      </c>
      <c r="C9" s="5">
        <f>SUM(C6:C8)</f>
        <v>2</v>
      </c>
      <c r="D9" s="5">
        <f>SUM(D6:D8)</f>
        <v>5</v>
      </c>
      <c r="E9" s="5">
        <f>SUM(E6:E8)</f>
        <v>0</v>
      </c>
      <c r="F9" s="5">
        <f>SUM(F6:F8)</f>
        <v>7</v>
      </c>
    </row>
    <row r="10" spans="2:6" ht="16.5" x14ac:dyDescent="0.3">
      <c r="B10" s="1"/>
      <c r="C10" s="1"/>
      <c r="D10" s="1"/>
      <c r="E10" s="1"/>
      <c r="F10" s="1"/>
    </row>
    <row r="11" spans="2:6" ht="16.5" x14ac:dyDescent="0.3">
      <c r="B11" s="1"/>
      <c r="C11" s="1"/>
      <c r="D11" s="1"/>
      <c r="E11" s="1"/>
      <c r="F11" s="1"/>
    </row>
    <row r="12" spans="2:6" ht="22.5" x14ac:dyDescent="0.25">
      <c r="B12" s="25" t="s">
        <v>44</v>
      </c>
      <c r="C12" s="25"/>
      <c r="D12" s="25"/>
      <c r="E12" s="25"/>
      <c r="F12" s="25"/>
    </row>
    <row r="13" spans="2:6" ht="23.25" thickBot="1" x14ac:dyDescent="0.3">
      <c r="B13" s="2"/>
      <c r="C13" s="2"/>
      <c r="D13" s="2"/>
      <c r="E13" s="2"/>
      <c r="F13" s="2"/>
    </row>
    <row r="14" spans="2:6" ht="15.75" x14ac:dyDescent="0.25">
      <c r="B14" s="21" t="s">
        <v>3</v>
      </c>
      <c r="C14" s="23" t="s">
        <v>8</v>
      </c>
      <c r="D14" s="23"/>
      <c r="E14" s="23"/>
      <c r="F14" s="23" t="s">
        <v>2</v>
      </c>
    </row>
    <row r="15" spans="2:6" ht="32.25" thickBot="1" x14ac:dyDescent="0.3">
      <c r="B15" s="22"/>
      <c r="C15" s="8" t="s">
        <v>9</v>
      </c>
      <c r="D15" s="8" t="s">
        <v>10</v>
      </c>
      <c r="E15" s="8" t="s">
        <v>11</v>
      </c>
      <c r="F15" s="24"/>
    </row>
    <row r="16" spans="2:6" ht="60" customHeight="1" x14ac:dyDescent="0.25">
      <c r="B16" s="3" t="s">
        <v>12</v>
      </c>
      <c r="C16" s="19">
        <v>1</v>
      </c>
      <c r="D16" s="19"/>
      <c r="E16" s="19"/>
      <c r="F16" s="19">
        <f t="shared" ref="F16:F18" si="1">SUM(C16:E16)</f>
        <v>1</v>
      </c>
    </row>
    <row r="17" spans="2:6" ht="16.5" x14ac:dyDescent="0.25">
      <c r="B17" s="3" t="s">
        <v>13</v>
      </c>
      <c r="C17" s="19">
        <v>0.2</v>
      </c>
      <c r="D17" s="19">
        <v>0.8</v>
      </c>
      <c r="E17" s="19"/>
      <c r="F17" s="19">
        <f t="shared" si="1"/>
        <v>1</v>
      </c>
    </row>
    <row r="18" spans="2:6" ht="49.5" customHeight="1" x14ac:dyDescent="0.25">
      <c r="B18" s="3" t="s">
        <v>14</v>
      </c>
      <c r="C18" s="19"/>
      <c r="D18" s="19">
        <v>1</v>
      </c>
      <c r="E18" s="19"/>
      <c r="F18" s="19">
        <f t="shared" si="1"/>
        <v>1</v>
      </c>
    </row>
    <row r="19" spans="2:6" ht="15.75" x14ac:dyDescent="0.25">
      <c r="B19" s="4" t="s">
        <v>2</v>
      </c>
      <c r="C19" s="9">
        <f>+(C9/F9)</f>
        <v>0.2857142857142857</v>
      </c>
      <c r="D19" s="9">
        <f>+(D9/F9)</f>
        <v>0.7142857142857143</v>
      </c>
      <c r="E19" s="9">
        <f>+(E9/F9)</f>
        <v>0</v>
      </c>
      <c r="F19" s="9">
        <f>SUM(C19:E19)</f>
        <v>1</v>
      </c>
    </row>
    <row r="20" spans="2:6" ht="16.5" x14ac:dyDescent="0.25">
      <c r="B20" s="3"/>
    </row>
    <row r="24" spans="2:6" x14ac:dyDescent="0.25">
      <c r="F24" s="6"/>
    </row>
  </sheetData>
  <mergeCells count="8">
    <mergeCell ref="B14:B15"/>
    <mergeCell ref="C14:E14"/>
    <mergeCell ref="F14:F15"/>
    <mergeCell ref="B2:F2"/>
    <mergeCell ref="B4:B5"/>
    <mergeCell ref="C4:E4"/>
    <mergeCell ref="F4:F5"/>
    <mergeCell ref="B12:F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Análisis </vt:lpstr>
      <vt:lpstr>Resumen</vt:lpstr>
    </vt:vector>
  </TitlesOfParts>
  <Company>CONACYT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Braulio Rivera Lomas</dc:creator>
  <cp:lastModifiedBy>operador</cp:lastModifiedBy>
  <dcterms:created xsi:type="dcterms:W3CDTF">2016-04-18T16:28:59Z</dcterms:created>
  <dcterms:modified xsi:type="dcterms:W3CDTF">2020-04-14T15:47:15Z</dcterms:modified>
</cp:coreProperties>
</file>