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E:\MICHELLE DELARRUE\2022\Actualización Agosto\Reporte trimestral\2022\1°T-2022\Reporte 1° Trimestre 2022\"/>
    </mc:Choice>
  </mc:AlternateContent>
  <xr:revisionPtr revIDLastSave="0" documentId="13_ncr:1_{AD97CAB8-6082-42BB-97AC-FA422887C198}" xr6:coauthVersionLast="36" xr6:coauthVersionMax="47" xr10:uidLastSave="{00000000-0000-0000-0000-000000000000}"/>
  <bookViews>
    <workbookView xWindow="-120" yWindow="-120" windowWidth="20730" windowHeight="11160" xr2:uid="{00000000-000D-0000-FFFF-FFFF00000000}"/>
  </bookViews>
  <sheets>
    <sheet name="Análisis " sheetId="3" r:id="rId1"/>
    <sheet name="Resumen" sheetId="2" r:id="rId2"/>
  </sheets>
  <definedNames>
    <definedName name="_xlnm._FilterDatabase" localSheetId="0" hidden="1">'Análisis '!$A$1:$N$11</definedName>
  </definedNames>
  <calcPr calcId="191029"/>
</workbook>
</file>

<file path=xl/calcChain.xml><?xml version="1.0" encoding="utf-8"?>
<calcChain xmlns="http://schemas.openxmlformats.org/spreadsheetml/2006/main">
  <c r="F16" i="2" l="1"/>
  <c r="E9" i="2"/>
  <c r="F6" i="2"/>
  <c r="D9" i="2"/>
  <c r="C9" i="2"/>
  <c r="L6" i="3"/>
  <c r="M6" i="3"/>
  <c r="L5" i="3"/>
  <c r="L4" i="3"/>
  <c r="L3" i="3"/>
  <c r="L2" i="3"/>
  <c r="F18" i="2" l="1"/>
  <c r="M7" i="3" l="1"/>
  <c r="L7" i="3"/>
  <c r="L8" i="3" l="1"/>
  <c r="M8" i="3"/>
  <c r="L9" i="3"/>
  <c r="M9" i="3"/>
  <c r="L10" i="3"/>
  <c r="M10" i="3"/>
  <c r="L11" i="3"/>
  <c r="M11" i="3"/>
  <c r="F17" i="2" l="1"/>
  <c r="F7" i="2"/>
  <c r="F9" i="2" s="1"/>
  <c r="E19" i="2" l="1"/>
  <c r="D19" i="2"/>
  <c r="C19" i="2"/>
  <c r="F19" i="2" l="1"/>
</calcChain>
</file>

<file path=xl/sharedStrings.xml><?xml version="1.0" encoding="utf-8"?>
<sst xmlns="http://schemas.openxmlformats.org/spreadsheetml/2006/main" count="213" uniqueCount="56">
  <si>
    <t>Total</t>
  </si>
  <si>
    <t>Programa presupuestario (Modalidad y nombre)</t>
  </si>
  <si>
    <t>Indicadores por tipo de  cumplimiento de la meta</t>
  </si>
  <si>
    <t>Indicadores menores al 80%</t>
  </si>
  <si>
    <t>Indicadores entre 80% y 115%</t>
  </si>
  <si>
    <t>Indicadores mayores al 115%</t>
  </si>
  <si>
    <t>Indicadores por % de  cumplimiento de la meta</t>
  </si>
  <si>
    <t>% Indicadores menores al 80%</t>
  </si>
  <si>
    <t>% Indicadores entre 80% y 115%</t>
  </si>
  <si>
    <t>% Indicadores mayores al 115%</t>
  </si>
  <si>
    <r>
      <rPr>
        <b/>
        <sz val="11"/>
        <color theme="1"/>
        <rFont val="Arial Narrow"/>
        <family val="2"/>
      </rPr>
      <t>S191</t>
    </r>
    <r>
      <rPr>
        <sz val="11"/>
        <color theme="1"/>
        <rFont val="Arial Narrow"/>
        <family val="2"/>
      </rPr>
      <t>: Sistema Nacional de Investigadores</t>
    </r>
  </si>
  <si>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</si>
  <si>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</si>
  <si>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</si>
  <si>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</si>
  <si>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</si>
  <si>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</si>
  <si>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</si>
  <si>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</si>
  <si>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</si>
  <si>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</si>
  <si>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</si>
  <si>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</si>
  <si>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</si>
  <si>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</si>
  <si>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 xml:space="preserve">S191  </t>
  </si>
  <si>
    <t>Porcentaje de estímulos económicos de la modalidad Candidato a Investigador Nacional con respecto al total de miembros del SNI entregados</t>
  </si>
  <si>
    <t>Porcentaje de estímulos económicos de la modalidad Investigador Nacional Nivel I con respecto al total de miembros del SNI entregados</t>
  </si>
  <si>
    <t>Porcentaje de estímulos económicos de la modalidad Investigador Nacional Nivel II con respecto al total de miembros del SNI entregados</t>
  </si>
  <si>
    <t>P001</t>
  </si>
  <si>
    <t>Porcentaje de actividades de monitoreo de ASM realizadas</t>
  </si>
  <si>
    <r>
      <rPr>
        <b/>
        <sz val="11"/>
        <color theme="1"/>
        <rFont val="Arial Narrow"/>
        <family val="2"/>
      </rPr>
      <t>P001</t>
    </r>
    <r>
      <rPr>
        <sz val="11"/>
        <color theme="1"/>
        <rFont val="Arial Narrow"/>
        <family val="2"/>
      </rPr>
      <t>: Diseño y evaluación de políticas en ciencia, tecnología e innovación</t>
    </r>
  </si>
  <si>
    <t>F003</t>
  </si>
  <si>
    <t>Porcentaje de convocatorias emitidas</t>
  </si>
  <si>
    <t>Causa: Se transfirieron proyectos de los extintos fondos mixtos y sectoriales y se apoyaron proyectos de convocatorias multianuales aprobadas en 2021 en el programa presupuestal F003
Efecto: Dado que se priorizo el apoyo a los proyectos de los extintos fondos así como a proyectos de convocatorias emitidas en 2021, para este 2022 disminuyo la emisión de convocatorias</t>
  </si>
  <si>
    <t xml:space="preserve">Porcentaje de proyectos (solicitudes) aprobados </t>
  </si>
  <si>
    <t>Causa: Previo a la presentación de las propuestas de las secretarias técnicas al CTA del programa, se consultó con la unidad de asuntos jurídicos y con el órgano interno de control del CONACYT la pertinencia de las mismas, además de que las propuestas contaban con la opinión favorable de evaluadores del RCEA del CONACYT
Efecto: El CTA aprobó la totalidad de propuestas presentadas debido a que tenían opiniones favorables de los evaluadores del RCEA del CONACYT y no hubo objeciones de la UAJ y del OIC del CONACYT</t>
  </si>
  <si>
    <t>Porcentaje propuestas de solicitud de apoyo con evaluación</t>
  </si>
  <si>
    <t>Causa: Como parte de la planeación de las secretarias técnicas entre enero y marzo se presentaron al comité técnico y de administración 541 propuestas las cuales tenían evaluaciones positivas
Efecto: El CTA aprobó la totalidad de propuestas presentadas</t>
  </si>
  <si>
    <t xml:space="preserve">Porcentaje de proyectos formalizados </t>
  </si>
  <si>
    <t>Causa: Los datos de los Anexos 1 y 2 de los diversos CAR de las propuestas aprobadas fueron revisados, detectando errores que se requiere sean corregidos previo a la formalización. 
Efecto: Se retraso la formalización de 276 propuestas aprobadas mediante la Convocatoria de ¿Ciencia Básica y/o Ciencia de Frontera Modalidad: Paradigmas y Controversias de la Ciencia 2022¿, cuyos resultados fueron publicados el 25 de febrero; además de 136 correspondientes a convocatorias diversas, asignaciones directas y encargos de estado.
Otros Motivos: En el primer trimestre de 2022 hubo cambio de algunos Secretarios Técnicos por rotación de personal.</t>
  </si>
  <si>
    <t xml:space="preserve">Causa: Se brindó monitoreo a 6 ASM comprometidos por Conacyt durante el trimestre (3 del Pp E003 y 3 del Pp P001). Este monitoreo consistió, entre otros aspectos, en solicitudes de avance, reuniones de trabajo y atención de dudas a los responsables de los programas presupuestarios con ASM suscritos, con lo que se cumplió la meta proyectada para el 1er trimestre de 2022. Cabe destacar que, una vez que se incorporen los nuevos ASM derivados de las evaluaciones efectuadas en 2021, se ajustará la meta de este indicador. </t>
  </si>
  <si>
    <t>Causa: Las diferencias observadas entre el numerador aprobado y el numerador alcanzado obedece a que, algunos investigadores en el nivel de candidatos, a pesar de contar con la distinción, no cumplieron con los requisitos reglamentario para la entrega del apoyo económico. Por ejemplo, presentar un comprobante de adscripción institucional. En este sentido, el número de apoyos económicos otorgados en este trimestre es menor a lo aprobado.</t>
  </si>
  <si>
    <t>Causa: Las diferencias observadas entre el numerador aprobado y el numerador alcanzado obedece a que, algunos investigadores en el nivel II, a pesar de contar con la distinción, no cumplieron con los requisitos reglamentario para la entrega del apoyo económico. Por ejemplo, presentar un comprobante de adscripción institucional. En este sentido, el número de apoyos económicos otorgados en este trimestre es menor a lo aprobado.</t>
  </si>
  <si>
    <t>Porcentaje del presupuesto ejercido acumulado trimestralmente en la operación del programa.</t>
  </si>
  <si>
    <t xml:space="preserve">Causa: Las diferencias observadas se explican por lo siguiente. En el numerador se observa un monto pagado menor a lo esperado debido a que, algunos investigadores, a pesar de contar con la distinción, no cumplieron con los requisitos reglamentario para la entrega del apoyo económico. Por ejemplo, presentar un comprobante de adscripción institucional. Por otra parte el denominador alcanzado durante este trimestre es menor, debido a que el denominador proyectado da cuenta del presupuesto solicitado en el anteproyecto de presupuesto de egresos de la federación 2022. No obstante, derivado de las negociaciones en la cámara de Diputados, al final, el presupuesto que autorizó SHCP para el Pp. S191 asciende a 7,277,633,878 pesos. </t>
  </si>
  <si>
    <t xml:space="preserve">Causa: Las diferencias observadas entre el numerador aprobado y el numerador alcanzado obedece a que, algunos investigadores en el nivel I, a pesar de contar con la distinción, no cumplieron con los requisitos reglamentaria para la entrega del apoyo económico. Por ejemplo, presentar un comprobante de adscripción institucional. En este sentido, el número de apoyos económicos otorgados en este trimestre es menor a lo aprobado. </t>
  </si>
  <si>
    <t xml:space="preserve">Porcentaje de estímulos económicos de la modalidad Investigador Nacional Nivel III  e Investigadores Eméritos con respecto al total de miembros del SNI entregados </t>
  </si>
  <si>
    <t xml:space="preserve">Causa: Las diferencias observadas entre el numerador aprobado y el numerador alcanzado obedece a que, algunos investigadores en el nivel III y Eméritos, a pesar de contar con la distinción, no cumplieron con los requisitos reglamentario para la entrega del apoyo económico. Por ejemplo, presentar un comprobante de adscripción institucional. En este sentido, el número de apoyos económicos otorgados en este trimestre es menor a lo aprobado. </t>
  </si>
  <si>
    <r>
      <rPr>
        <b/>
        <sz val="11"/>
        <color theme="1"/>
        <rFont val="Arial Narrow"/>
        <family val="2"/>
      </rPr>
      <t>F003</t>
    </r>
    <r>
      <rPr>
        <sz val="11"/>
        <color theme="1"/>
        <rFont val="Arial Narrow"/>
        <family val="2"/>
      </rPr>
      <t>: Programas nacionales estratégicos de ciencia, tecnología y vinculación con el sector social, público y privado</t>
    </r>
  </si>
  <si>
    <t>Cuadro 1: Cumplimiento de las metas al primer trimestre de 2022 de los Indicadores de las MIR del CONACYT</t>
  </si>
  <si>
    <t>Cuadro 2: Porcentaje de Cumplimiento de las metas al primer trimestre de 2022 de los Indicadores de las MIR del CONACYT</t>
  </si>
  <si>
    <t>Causa para el % de cumplimiento</t>
  </si>
  <si>
    <t>La meta ajustada tiene como numerador y denominador 3, por lo que cumple al 100% con la meta, sin embargo por cuestiones del sistema no se puedieron capturar, pero se encuentran dentro del rango del cumplimiento.</t>
  </si>
  <si>
    <t>La meta ajustada tiene como numerador y denominador 548, por lo que cumple al 100% con la meta, sin embargo por cuestiones del sistema no se puedieron capturar, pero se encuentran dentro del rango del cumplimiento.</t>
  </si>
  <si>
    <t>La meta ajustada tiene como numerador 292 y denominador 548, por lo que la meta es de 53.28, sin embargo por cuestiones del sistema no se puedieron capturar, y nos da un resultado de 55.6 por debajo de la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</si>
</sst>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1"/>
      <color theme="1"/>
      <name val="Arial Narrow"/>
      <family val="2"/>
    </font>
    <font>
      <b/>
      <sz val="17"/>
      <color theme="1"/>
      <name val="Arial Narrow"/>
      <family val="2"/>
    </font>
    <font>
      <b/>
      <sz val="12"/>
      <color theme="0"/>
      <name val="Arial Narrow"/>
      <family val="2"/>
    </font>
    <font>
      <b/>
      <sz val="11"/>
      <color theme="1"/>
      <name val="Arial Narrow"/>
      <family val="2"/>
    </font>
    <font>
      <sz val="10"/>
      <color theme="1"/>
      <name val="Arial Narrow"/>
      <family val="2"/>
    </font>
    <font>
      <b/>
      <sz val="12"/>
      <color theme="1"/>
      <name val="Arial Narrow"/>
      <family val="2"/>
    </font>
    <font>
      <b/>
      <sz val="10"/>
      <color theme="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2060"/>
        <bgColor indexed="64"/>
      </patternFill>
    </fill>
  </fills>
  <borders count="5">
    <border>
      <left/>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2"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7" fillId="2" borderId="3" xfId="0" applyFont="1" applyFill="1" applyBorder="1"/>
    <xf numFmtId="0" fontId="7" fillId="2" borderId="3" xfId="0" applyFont="1" applyFill="1" applyBorder="1" applyAlignment="1">
      <alignment horizontal="center"/>
    </xf>
    <xf numFmtId="164" fontId="0" fillId="0" borderId="0" xfId="0" applyNumberFormat="1"/>
    <xf numFmtId="0" fontId="6" fillId="2" borderId="0" xfId="0" applyFont="1" applyFill="1" applyAlignment="1">
      <alignment horizontal="center" vertical="center"/>
    </xf>
    <xf numFmtId="0" fontId="4" fillId="3" borderId="2" xfId="0" applyFont="1" applyFill="1" applyBorder="1" applyAlignment="1">
      <alignment horizontal="center" vertical="center" wrapText="1"/>
    </xf>
    <xf numFmtId="10" fontId="7" fillId="2" borderId="3" xfId="1" applyNumberFormat="1" applyFont="1" applyFill="1" applyBorder="1" applyAlignment="1">
      <alignment horizontal="center"/>
    </xf>
    <xf numFmtId="0" fontId="8" fillId="4" borderId="4" xfId="0" applyFont="1" applyFill="1" applyBorder="1" applyAlignment="1" applyProtection="1">
      <alignment horizontal="center" vertical="center" wrapText="1"/>
    </xf>
    <xf numFmtId="3" fontId="8" fillId="4" borderId="4" xfId="0" applyNumberFormat="1" applyFont="1" applyFill="1" applyBorder="1" applyAlignment="1" applyProtection="1">
      <alignment horizontal="center" vertical="center" wrapText="1"/>
    </xf>
    <xf numFmtId="4" fontId="0" fillId="0" borderId="4" xfId="0" applyNumberFormat="1" applyBorder="1"/>
    <xf numFmtId="4" fontId="0" fillId="0" borderId="4" xfId="0" applyNumberFormat="1" applyFill="1" applyBorder="1"/>
    <xf numFmtId="0" fontId="0" fillId="0" borderId="4" xfId="0" applyBorder="1" applyAlignment="1">
      <alignment wrapText="1"/>
    </xf>
    <xf numFmtId="4" fontId="9" fillId="0" borderId="4" xfId="1" applyNumberFormat="1" applyFont="1" applyFill="1" applyBorder="1"/>
    <xf numFmtId="4" fontId="9" fillId="0" borderId="4" xfId="0" applyNumberFormat="1" applyFont="1" applyFill="1" applyBorder="1"/>
    <xf numFmtId="10" fontId="6" fillId="2" borderId="0" xfId="1" applyNumberFormat="1" applyFont="1" applyFill="1" applyAlignment="1">
      <alignment horizontal="center" vertical="center"/>
    </xf>
    <xf numFmtId="0" fontId="0" fillId="0" borderId="0" xfId="0" applyFill="1"/>
    <xf numFmtId="0" fontId="0" fillId="0" borderId="4" xfId="0" applyFill="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zoomScale="90" zoomScaleNormal="90" workbookViewId="0">
      <pane xSplit="2" ySplit="1" topLeftCell="F2" activePane="bottomRight" state="frozen"/>
      <selection pane="topRight" activeCell="C1" sqref="C1"/>
      <selection pane="bottomLeft" activeCell="A2" sqref="A2"/>
      <selection pane="bottomRight" activeCell="Q6" sqref="Q6"/>
    </sheetView>
  </sheetViews>
  <sheetFormatPr baseColWidth="10" defaultRowHeight="16.5" customHeight="1" x14ac:dyDescent="0.25"/>
  <cols>
    <col min="1" max="1" width="15.7109375" customWidth="1"/>
    <col min="2" max="2" width="29" customWidth="1"/>
    <col min="3" max="3" width="21.28515625" bestFit="1" customWidth="1"/>
    <col min="4" max="4" width="16.42578125" customWidth="1"/>
    <col min="5" max="5" width="20.42578125" bestFit="1" customWidth="1"/>
    <col min="6" max="6" width="14.42578125" customWidth="1"/>
    <col min="7" max="8" width="21.42578125" bestFit="1" customWidth="1"/>
    <col min="9" max="9" width="15.42578125" customWidth="1"/>
    <col min="10" max="10" width="20.85546875" bestFit="1" customWidth="1"/>
    <col min="11" max="11" width="24.140625" bestFit="1" customWidth="1"/>
    <col min="12" max="12" width="19.5703125" bestFit="1" customWidth="1"/>
    <col min="13" max="13" width="23.28515625" bestFit="1" customWidth="1"/>
    <col min="14" max="14" width="50.85546875" customWidth="1"/>
  </cols>
  <sheetData>
    <row r="1" spans="1:16" ht="51" x14ac:dyDescent="0.25">
      <c r="A1" s="10" t="s">
        <v>11</v>
      </c>
      <c r="B1" s="10" t="s">
        <v>12</v>
      </c>
      <c r="C1" s="10" t="s">
        <v>13</v>
      </c>
      <c r="D1" s="11" t="s">
        <v>14</v>
      </c>
      <c r="E1" s="11" t="s">
        <v>15</v>
      </c>
      <c r="F1" s="10" t="s">
        <v>16</v>
      </c>
      <c r="G1" s="11" t="s">
        <v>17</v>
      </c>
      <c r="H1" s="11" t="s">
        <v>18</v>
      </c>
      <c r="I1" s="10" t="s">
        <v>19</v>
      </c>
      <c r="J1" s="10" t="s">
        <v>20</v>
      </c>
      <c r="K1" s="10" t="s">
        <v>21</v>
      </c>
      <c r="L1" s="10" t="s">
        <v>22</v>
      </c>
      <c r="M1" s="10" t="s">
        <v>23</v>
      </c>
      <c r="N1" s="10" t="s">
        <v>24</v>
      </c>
      <c r="P1" s="18"/>
    </row>
    <row r="2" spans="1:16" ht="90.75" customHeight="1" x14ac:dyDescent="0.25">
      <c r="A2" s="19" t="s">
        <v>32</v>
      </c>
      <c r="B2" s="19" t="s">
        <v>33</v>
      </c>
      <c r="C2" s="12"/>
      <c r="D2" s="12"/>
      <c r="E2" s="12"/>
      <c r="F2" s="12"/>
      <c r="G2" s="12"/>
      <c r="H2" s="12"/>
      <c r="I2" s="12">
        <v>100</v>
      </c>
      <c r="J2" s="13">
        <v>2</v>
      </c>
      <c r="K2" s="12">
        <v>2</v>
      </c>
      <c r="L2" s="15" t="e">
        <f t="shared" ref="L2:L7" si="0">+(I2/C2)*100</f>
        <v>#DIV/0!</v>
      </c>
      <c r="M2" s="16">
        <v>100</v>
      </c>
      <c r="N2" s="14" t="s">
        <v>34</v>
      </c>
    </row>
    <row r="3" spans="1:16" ht="90.75" customHeight="1" x14ac:dyDescent="0.25">
      <c r="A3" s="19" t="s">
        <v>32</v>
      </c>
      <c r="B3" s="19" t="s">
        <v>35</v>
      </c>
      <c r="C3" s="12"/>
      <c r="D3" s="12"/>
      <c r="E3" s="12"/>
      <c r="F3" s="12"/>
      <c r="G3" s="12"/>
      <c r="H3" s="12"/>
      <c r="I3" s="12">
        <v>100</v>
      </c>
      <c r="J3" s="13">
        <v>541</v>
      </c>
      <c r="K3" s="12">
        <v>541</v>
      </c>
      <c r="L3" s="15" t="e">
        <f t="shared" si="0"/>
        <v>#DIV/0!</v>
      </c>
      <c r="M3" s="16">
        <v>100</v>
      </c>
      <c r="N3" s="14" t="s">
        <v>36</v>
      </c>
    </row>
    <row r="4" spans="1:16" ht="90.75" customHeight="1" x14ac:dyDescent="0.25">
      <c r="A4" s="19" t="s">
        <v>32</v>
      </c>
      <c r="B4" s="19" t="s">
        <v>37</v>
      </c>
      <c r="C4" s="12"/>
      <c r="D4" s="12"/>
      <c r="E4" s="12"/>
      <c r="F4" s="12"/>
      <c r="G4" s="12"/>
      <c r="H4" s="12"/>
      <c r="I4" s="12">
        <v>100</v>
      </c>
      <c r="J4" s="13">
        <v>541</v>
      </c>
      <c r="K4" s="12">
        <v>541</v>
      </c>
      <c r="L4" s="15" t="e">
        <f t="shared" si="0"/>
        <v>#DIV/0!</v>
      </c>
      <c r="M4" s="16">
        <v>100</v>
      </c>
      <c r="N4" s="14" t="s">
        <v>38</v>
      </c>
    </row>
    <row r="5" spans="1:16" ht="90.75" customHeight="1" x14ac:dyDescent="0.25">
      <c r="A5" s="19" t="s">
        <v>32</v>
      </c>
      <c r="B5" s="19" t="s">
        <v>39</v>
      </c>
      <c r="C5" s="12"/>
      <c r="D5" s="12"/>
      <c r="E5" s="12"/>
      <c r="F5" s="12"/>
      <c r="G5" s="12"/>
      <c r="H5" s="12"/>
      <c r="I5" s="12">
        <v>23.66</v>
      </c>
      <c r="J5" s="13">
        <v>128</v>
      </c>
      <c r="K5" s="12">
        <v>541</v>
      </c>
      <c r="L5" s="15" t="e">
        <f t="shared" si="0"/>
        <v>#DIV/0!</v>
      </c>
      <c r="M5" s="16">
        <v>44.4</v>
      </c>
      <c r="N5" s="14" t="s">
        <v>40</v>
      </c>
    </row>
    <row r="6" spans="1:16" ht="90.75" customHeight="1" x14ac:dyDescent="0.25">
      <c r="A6" s="19" t="s">
        <v>29</v>
      </c>
      <c r="B6" s="19" t="s">
        <v>30</v>
      </c>
      <c r="C6" s="12">
        <v>25</v>
      </c>
      <c r="D6" s="12">
        <v>6</v>
      </c>
      <c r="E6" s="12">
        <v>24</v>
      </c>
      <c r="F6" s="12">
        <v>25</v>
      </c>
      <c r="G6" s="12">
        <v>6</v>
      </c>
      <c r="H6" s="12">
        <v>24</v>
      </c>
      <c r="I6" s="12">
        <v>25</v>
      </c>
      <c r="J6" s="13">
        <v>6</v>
      </c>
      <c r="K6" s="12">
        <v>24</v>
      </c>
      <c r="L6" s="15">
        <f t="shared" si="0"/>
        <v>100</v>
      </c>
      <c r="M6" s="16">
        <f t="shared" ref="M6:M7" si="1">+(I6/F6)*100</f>
        <v>100</v>
      </c>
      <c r="N6" s="14" t="s">
        <v>41</v>
      </c>
    </row>
    <row r="7" spans="1:16" ht="90.75" customHeight="1" x14ac:dyDescent="0.25">
      <c r="A7" s="19" t="s">
        <v>25</v>
      </c>
      <c r="B7" s="19" t="s">
        <v>26</v>
      </c>
      <c r="C7" s="12">
        <v>6.22</v>
      </c>
      <c r="D7" s="12">
        <v>28518</v>
      </c>
      <c r="E7" s="12">
        <v>458184</v>
      </c>
      <c r="F7" s="12">
        <v>6.22</v>
      </c>
      <c r="G7" s="12">
        <v>28518</v>
      </c>
      <c r="H7" s="12">
        <v>458184</v>
      </c>
      <c r="I7" s="12">
        <v>3.24</v>
      </c>
      <c r="J7" s="13">
        <v>14840</v>
      </c>
      <c r="K7" s="12">
        <v>458184</v>
      </c>
      <c r="L7" s="15">
        <f t="shared" si="0"/>
        <v>52.09003215434084</v>
      </c>
      <c r="M7" s="16">
        <f t="shared" si="1"/>
        <v>52.09003215434084</v>
      </c>
      <c r="N7" s="14" t="s">
        <v>42</v>
      </c>
    </row>
    <row r="8" spans="1:16" ht="81.75" customHeight="1" x14ac:dyDescent="0.25">
      <c r="A8" s="19" t="s">
        <v>25</v>
      </c>
      <c r="B8" s="19" t="s">
        <v>27</v>
      </c>
      <c r="C8" s="12">
        <v>13.41</v>
      </c>
      <c r="D8" s="12">
        <v>61455</v>
      </c>
      <c r="E8" s="12">
        <v>458184</v>
      </c>
      <c r="F8" s="12">
        <v>13.41</v>
      </c>
      <c r="G8" s="12">
        <v>61455</v>
      </c>
      <c r="H8" s="12">
        <v>458184</v>
      </c>
      <c r="I8" s="12">
        <v>10.81</v>
      </c>
      <c r="J8" s="13">
        <v>49528</v>
      </c>
      <c r="K8" s="12">
        <v>458184</v>
      </c>
      <c r="L8" s="15">
        <f t="shared" ref="L8:L11" si="2">+(I8/C8)*100</f>
        <v>80.611483967188661</v>
      </c>
      <c r="M8" s="16">
        <f t="shared" ref="M8:M11" si="3">+(I8/F8)*100</f>
        <v>80.611483967188661</v>
      </c>
      <c r="N8" s="14" t="s">
        <v>46</v>
      </c>
    </row>
    <row r="9" spans="1:16" ht="87" customHeight="1" x14ac:dyDescent="0.25">
      <c r="A9" s="19" t="s">
        <v>25</v>
      </c>
      <c r="B9" s="19" t="s">
        <v>28</v>
      </c>
      <c r="C9" s="12">
        <v>3.46</v>
      </c>
      <c r="D9" s="12">
        <v>15855</v>
      </c>
      <c r="E9" s="12">
        <v>458184</v>
      </c>
      <c r="F9" s="13">
        <v>3.46</v>
      </c>
      <c r="G9" s="13">
        <v>15855</v>
      </c>
      <c r="H9" s="13">
        <v>458184</v>
      </c>
      <c r="I9" s="12">
        <v>2.99</v>
      </c>
      <c r="J9" s="13">
        <v>13710</v>
      </c>
      <c r="K9" s="12">
        <v>458184</v>
      </c>
      <c r="L9" s="15">
        <f t="shared" si="2"/>
        <v>86.416184971098275</v>
      </c>
      <c r="M9" s="16">
        <f t="shared" si="3"/>
        <v>86.416184971098275</v>
      </c>
      <c r="N9" s="14" t="s">
        <v>43</v>
      </c>
    </row>
    <row r="10" spans="1:16" ht="90.75" customHeight="1" x14ac:dyDescent="0.25">
      <c r="A10" s="19" t="s">
        <v>25</v>
      </c>
      <c r="B10" s="19" t="s">
        <v>47</v>
      </c>
      <c r="C10" s="12">
        <v>1.9</v>
      </c>
      <c r="D10" s="12">
        <v>8718</v>
      </c>
      <c r="E10" s="12">
        <v>458184</v>
      </c>
      <c r="F10" s="13">
        <v>1.9</v>
      </c>
      <c r="G10" s="13">
        <v>8718</v>
      </c>
      <c r="H10" s="13">
        <v>458184</v>
      </c>
      <c r="I10" s="12">
        <v>1.7</v>
      </c>
      <c r="J10" s="13">
        <v>7812</v>
      </c>
      <c r="K10" s="12">
        <v>458184</v>
      </c>
      <c r="L10" s="15">
        <f t="shared" si="2"/>
        <v>89.473684210526315</v>
      </c>
      <c r="M10" s="16">
        <f t="shared" si="3"/>
        <v>89.473684210526315</v>
      </c>
      <c r="N10" s="14" t="s">
        <v>48</v>
      </c>
    </row>
    <row r="11" spans="1:16" ht="91.5" customHeight="1" x14ac:dyDescent="0.25">
      <c r="A11" s="19" t="s">
        <v>25</v>
      </c>
      <c r="B11" s="19" t="s">
        <v>44</v>
      </c>
      <c r="C11" s="12">
        <v>25</v>
      </c>
      <c r="D11" s="12">
        <v>2021813057.97</v>
      </c>
      <c r="E11" s="12">
        <v>8087252231.8900003</v>
      </c>
      <c r="F11" s="12">
        <v>25</v>
      </c>
      <c r="G11" s="12">
        <v>2021813057.97</v>
      </c>
      <c r="H11" s="12">
        <v>8087252231.8900003</v>
      </c>
      <c r="I11" s="12">
        <v>26.35</v>
      </c>
      <c r="J11" s="13">
        <v>1917408630.28</v>
      </c>
      <c r="K11" s="12">
        <v>7277633878</v>
      </c>
      <c r="L11" s="15">
        <f t="shared" si="2"/>
        <v>105.4</v>
      </c>
      <c r="M11" s="16">
        <f t="shared" si="3"/>
        <v>105.4</v>
      </c>
      <c r="N11" s="14" t="s">
        <v>45</v>
      </c>
    </row>
  </sheetData>
  <autoFilter ref="A1:N11"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zoomScale="90" zoomScaleNormal="90" workbookViewId="0">
      <selection activeCell="B23" sqref="B23"/>
    </sheetView>
  </sheetViews>
  <sheetFormatPr baseColWidth="10" defaultRowHeight="15" x14ac:dyDescent="0.25"/>
  <cols>
    <col min="2" max="2" width="55.28515625" customWidth="1"/>
    <col min="3" max="3" width="29.5703125" customWidth="1"/>
    <col min="4" max="4" width="28.5703125" customWidth="1"/>
    <col min="5" max="5" width="24" customWidth="1"/>
    <col min="6" max="6" width="31.7109375" customWidth="1"/>
  </cols>
  <sheetData>
    <row r="1" spans="2:6" ht="16.5" x14ac:dyDescent="0.3">
      <c r="B1" s="1"/>
      <c r="C1" s="1"/>
      <c r="D1" s="1"/>
      <c r="E1" s="1"/>
      <c r="F1" s="1"/>
    </row>
    <row r="2" spans="2:6" ht="22.5" x14ac:dyDescent="0.25">
      <c r="B2" s="24" t="s">
        <v>50</v>
      </c>
      <c r="C2" s="24"/>
      <c r="D2" s="24"/>
      <c r="E2" s="24"/>
      <c r="F2" s="24"/>
    </row>
    <row r="3" spans="2:6" ht="23.25" thickBot="1" x14ac:dyDescent="0.3">
      <c r="B3" s="2"/>
      <c r="C3" s="2"/>
      <c r="D3" s="2"/>
      <c r="E3" s="2"/>
      <c r="F3" s="2"/>
    </row>
    <row r="4" spans="2:6" ht="15.75" x14ac:dyDescent="0.25">
      <c r="B4" s="20" t="s">
        <v>1</v>
      </c>
      <c r="C4" s="22" t="s">
        <v>2</v>
      </c>
      <c r="D4" s="22"/>
      <c r="E4" s="22"/>
      <c r="F4" s="22" t="s">
        <v>0</v>
      </c>
    </row>
    <row r="5" spans="2:6" ht="32.25" thickBot="1" x14ac:dyDescent="0.3">
      <c r="B5" s="21"/>
      <c r="C5" s="8" t="s">
        <v>3</v>
      </c>
      <c r="D5" s="8" t="s">
        <v>4</v>
      </c>
      <c r="E5" s="8" t="s">
        <v>5</v>
      </c>
      <c r="F5" s="23"/>
    </row>
    <row r="6" spans="2:6" ht="34.5" customHeight="1" x14ac:dyDescent="0.25">
      <c r="B6" s="3" t="s">
        <v>49</v>
      </c>
      <c r="C6" s="7">
        <v>1</v>
      </c>
      <c r="D6" s="7">
        <v>3</v>
      </c>
      <c r="E6" s="7"/>
      <c r="F6" s="7">
        <f t="shared" ref="F6:F7" si="0">SUM(C6:E6)</f>
        <v>4</v>
      </c>
    </row>
    <row r="7" spans="2:6" ht="34.5" customHeight="1" x14ac:dyDescent="0.25">
      <c r="B7" s="3" t="s">
        <v>10</v>
      </c>
      <c r="C7" s="7">
        <v>1</v>
      </c>
      <c r="D7" s="7">
        <v>4</v>
      </c>
      <c r="E7" s="7"/>
      <c r="F7" s="7">
        <f t="shared" si="0"/>
        <v>5</v>
      </c>
    </row>
    <row r="8" spans="2:6" ht="34.5" customHeight="1" x14ac:dyDescent="0.25">
      <c r="B8" s="3" t="s">
        <v>31</v>
      </c>
      <c r="C8" s="7"/>
      <c r="D8" s="7">
        <v>1</v>
      </c>
      <c r="E8" s="7"/>
      <c r="F8" s="7">
        <v>1</v>
      </c>
    </row>
    <row r="9" spans="2:6" ht="15.75" x14ac:dyDescent="0.25">
      <c r="B9" s="4" t="s">
        <v>0</v>
      </c>
      <c r="C9" s="5">
        <f>SUM(C6:C8)</f>
        <v>2</v>
      </c>
      <c r="D9" s="5">
        <f>SUM(D6:D8)</f>
        <v>8</v>
      </c>
      <c r="E9" s="5">
        <f>SUM(E6:E8)</f>
        <v>0</v>
      </c>
      <c r="F9" s="5">
        <f>SUM(F6:F8)</f>
        <v>10</v>
      </c>
    </row>
    <row r="10" spans="2:6" ht="16.5" x14ac:dyDescent="0.3">
      <c r="B10" s="1"/>
      <c r="C10" s="1"/>
      <c r="D10" s="1"/>
      <c r="E10" s="1"/>
      <c r="F10" s="1"/>
    </row>
    <row r="11" spans="2:6" ht="16.5" x14ac:dyDescent="0.3">
      <c r="B11" s="1"/>
      <c r="C11" s="1"/>
      <c r="D11" s="1"/>
      <c r="E11" s="1"/>
      <c r="F11" s="1"/>
    </row>
    <row r="12" spans="2:6" ht="22.5" x14ac:dyDescent="0.25">
      <c r="B12" s="24" t="s">
        <v>51</v>
      </c>
      <c r="C12" s="24"/>
      <c r="D12" s="24"/>
      <c r="E12" s="24"/>
      <c r="F12" s="24"/>
    </row>
    <row r="13" spans="2:6" ht="23.25" thickBot="1" x14ac:dyDescent="0.3">
      <c r="B13" s="2"/>
      <c r="C13" s="2"/>
      <c r="D13" s="2"/>
      <c r="E13" s="2"/>
      <c r="F13" s="2"/>
    </row>
    <row r="14" spans="2:6" ht="15.75" x14ac:dyDescent="0.25">
      <c r="B14" s="20" t="s">
        <v>1</v>
      </c>
      <c r="C14" s="22" t="s">
        <v>6</v>
      </c>
      <c r="D14" s="22"/>
      <c r="E14" s="22"/>
      <c r="F14" s="22" t="s">
        <v>0</v>
      </c>
    </row>
    <row r="15" spans="2:6" ht="32.25" thickBot="1" x14ac:dyDescent="0.3">
      <c r="B15" s="21"/>
      <c r="C15" s="8" t="s">
        <v>7</v>
      </c>
      <c r="D15" s="8" t="s">
        <v>8</v>
      </c>
      <c r="E15" s="8" t="s">
        <v>9</v>
      </c>
      <c r="F15" s="23"/>
    </row>
    <row r="16" spans="2:6" ht="33" x14ac:dyDescent="0.25">
      <c r="B16" s="3" t="s">
        <v>49</v>
      </c>
      <c r="C16" s="17">
        <v>0.25</v>
      </c>
      <c r="D16" s="17">
        <v>0.75</v>
      </c>
      <c r="E16" s="17"/>
      <c r="F16" s="17">
        <f t="shared" ref="F16:F18" si="1">SUM(C16:E16)</f>
        <v>1</v>
      </c>
    </row>
    <row r="17" spans="2:6" ht="16.5" x14ac:dyDescent="0.25">
      <c r="B17" s="3" t="s">
        <v>10</v>
      </c>
      <c r="C17" s="17">
        <v>0.2</v>
      </c>
      <c r="D17" s="17">
        <v>0.8</v>
      </c>
      <c r="E17" s="17"/>
      <c r="F17" s="17">
        <f t="shared" si="1"/>
        <v>1</v>
      </c>
    </row>
    <row r="18" spans="2:6" ht="33" x14ac:dyDescent="0.25">
      <c r="B18" s="3" t="s">
        <v>31</v>
      </c>
      <c r="C18" s="17"/>
      <c r="D18" s="17">
        <v>1</v>
      </c>
      <c r="E18" s="17"/>
      <c r="F18" s="17">
        <f t="shared" si="1"/>
        <v>1</v>
      </c>
    </row>
    <row r="19" spans="2:6" ht="15.75" x14ac:dyDescent="0.25">
      <c r="B19" s="4" t="s">
        <v>0</v>
      </c>
      <c r="C19" s="9">
        <f>+(C9/F9)</f>
        <v>0.2</v>
      </c>
      <c r="D19" s="9">
        <f>+(D9/F9)</f>
        <v>0.8</v>
      </c>
      <c r="E19" s="9">
        <f>+(E9/F9)</f>
        <v>0</v>
      </c>
      <c r="F19" s="9">
        <f>SUM(C19:E19)</f>
        <v>1</v>
      </c>
    </row>
    <row r="20" spans="2:6" ht="16.5" x14ac:dyDescent="0.25">
      <c r="B20" s="3"/>
    </row>
    <row r="24" spans="2:6" x14ac:dyDescent="0.25">
      <c r="F24" s="6"/>
    </row>
  </sheetData>
  <mergeCells count="8">
    <mergeCell ref="B14:B15"/>
    <mergeCell ref="C14:E14"/>
    <mergeCell ref="F14:F15"/>
    <mergeCell ref="B2:F2"/>
    <mergeCell ref="B4:B5"/>
    <mergeCell ref="C4:E4"/>
    <mergeCell ref="F4:F5"/>
    <mergeCell ref="B12:F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Análisis </vt:lpstr>
      <vt:lpstr>Resumen</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Braulio Rivera Lomas</dc:creator>
  <cp:lastModifiedBy>Administrador</cp:lastModifiedBy>
  <dcterms:created xsi:type="dcterms:W3CDTF">2016-04-18T16:28:59Z</dcterms:created>
  <dcterms:modified xsi:type="dcterms:W3CDTF">2022-09-27T15:13:13Z</dcterms:modified>
</cp:coreProperties>
</file>