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E:\MICHELLE DELARRUE\2022\Reporte de metas MIR\MdV 4° Trimestre\Medios de verificación\F003\"/>
    </mc:Choice>
  </mc:AlternateContent>
  <xr:revisionPtr revIDLastSave="0" documentId="13_ncr:1_{B2D4D963-6827-43BC-93BF-01A16CC00B33}" xr6:coauthVersionLast="36" xr6:coauthVersionMax="36" xr10:uidLastSave="{00000000-0000-0000-0000-000000000000}"/>
  <bookViews>
    <workbookView xWindow="-120" yWindow="-120" windowWidth="29040" windowHeight="15840" xr2:uid="{00000000-000D-0000-FFFF-FFFF00000000}"/>
  </bookViews>
  <sheets>
    <sheet name="Med Verif Apoyos 4T 2022" sheetId="13" r:id="rId1"/>
    <sheet name="Med Verif Conv 4T 2022" sheetId="12" r:id="rId2"/>
    <sheet name="F003 4Ttrim22" sheetId="11" r:id="rId3"/>
    <sheet name="F002-3TRIM19" sheetId="3" state="hidden" r:id="rId4"/>
  </sheets>
  <externalReferences>
    <externalReference r:id="rId5"/>
  </externalReferences>
  <definedNames>
    <definedName name="_xlnm._FilterDatabase" localSheetId="3" hidden="1">'F002-3TRIM19'!$A$3:$S$4</definedName>
    <definedName name="_xlnm._FilterDatabase" localSheetId="2" hidden="1">'F003 4Ttrim22'!$A$4:$L$14</definedName>
    <definedName name="_xlnm._FilterDatabase" localSheetId="0" hidden="1">'Med Verif Apoyos 4T 2022'!$A$4:$S$1049</definedName>
    <definedName name="_xlnm._FilterDatabase" localSheetId="1" hidden="1">'Med Verif Conv 4T 2022'!$A$4:$J$8</definedName>
    <definedName name="Cambio">[1]Catálogos!$E$2:$E$5</definedName>
    <definedName name="Estatus">[1]Catálogos!$P$2:$P$4</definedName>
    <definedName name="Nivel">[1]Catálogos!$D$2:$D$6</definedName>
    <definedName name="Ramo">[1]Catálogos!$A$2:$A$37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1" l="1"/>
  <c r="F1055" i="13" l="1"/>
  <c r="H1051" i="13" l="1"/>
  <c r="P6" i="11"/>
  <c r="P7" i="11"/>
  <c r="P8" i="11"/>
  <c r="P9" i="11"/>
  <c r="P10" i="11"/>
  <c r="P11" i="11"/>
  <c r="P12" i="11"/>
  <c r="P13" i="11"/>
  <c r="P14" i="11"/>
  <c r="F1059" i="13"/>
  <c r="R1051" i="13"/>
  <c r="G1058" i="13"/>
  <c r="G1057" i="13"/>
  <c r="G1056" i="13"/>
  <c r="G1055" i="13"/>
  <c r="F1058" i="13"/>
  <c r="F1057" i="13"/>
  <c r="F1056" i="13"/>
  <c r="M14" i="11"/>
  <c r="J14" i="11"/>
  <c r="M13" i="11"/>
  <c r="J13" i="11"/>
  <c r="M12" i="11"/>
  <c r="J12" i="11"/>
  <c r="J11" i="11"/>
  <c r="M10" i="11"/>
  <c r="J10" i="11"/>
  <c r="M9" i="11"/>
  <c r="J9" i="11"/>
  <c r="M8" i="11"/>
  <c r="J8" i="11"/>
  <c r="M7" i="11"/>
  <c r="J7" i="11"/>
  <c r="M6" i="11"/>
  <c r="J6" i="11"/>
  <c r="G1061" i="13" l="1"/>
  <c r="F1061" i="13"/>
  <c r="G1060" i="13"/>
  <c r="F1060" i="13"/>
  <c r="G1059" i="13"/>
  <c r="H1056" i="13"/>
  <c r="G1054" i="13" a="1"/>
  <c r="G1054" i="13" s="1"/>
  <c r="F1054" i="13" a="1"/>
  <c r="F1054" i="13" s="1"/>
  <c r="P1051" i="13"/>
  <c r="O1051" i="13"/>
  <c r="H1057" i="13" l="1"/>
  <c r="H1058" i="13"/>
  <c r="H1061" i="13"/>
  <c r="H1060" i="13"/>
  <c r="H1059" i="13"/>
  <c r="H1055" i="13"/>
  <c r="H1054" i="13"/>
  <c r="D14" i="12"/>
  <c r="C14" i="12"/>
  <c r="Q1033" i="13"/>
  <c r="Q1034" i="13"/>
  <c r="Q1035" i="13"/>
  <c r="Q1036" i="13"/>
  <c r="Q1037" i="13"/>
  <c r="Q1038" i="13"/>
  <c r="Q1039" i="13"/>
  <c r="Q1040" i="13"/>
  <c r="Q1041" i="13"/>
  <c r="Q1042" i="13"/>
  <c r="Q1043" i="13"/>
  <c r="Q1044" i="13"/>
  <c r="Q1045" i="13"/>
  <c r="Q1046" i="13"/>
  <c r="Q1047" i="13"/>
  <c r="Q1048" i="13"/>
  <c r="Q1049"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Q549" i="13"/>
  <c r="Q550" i="13"/>
  <c r="Q551" i="13"/>
  <c r="Q552" i="13"/>
  <c r="Q553" i="13"/>
  <c r="Q554" i="13"/>
  <c r="Q555" i="13"/>
  <c r="Q556" i="13"/>
  <c r="Q557" i="13"/>
  <c r="Q558" i="13"/>
  <c r="Q559" i="13"/>
  <c r="Q560" i="13"/>
  <c r="Q561" i="13"/>
  <c r="Q562" i="13"/>
  <c r="Q563" i="13"/>
  <c r="Q564" i="13"/>
  <c r="Q565" i="13"/>
  <c r="Q566" i="13"/>
  <c r="Q567" i="13"/>
  <c r="Q568" i="13"/>
  <c r="Q569" i="13"/>
  <c r="Q570" i="13"/>
  <c r="Q571" i="13"/>
  <c r="Q572" i="13"/>
  <c r="Q573" i="13"/>
  <c r="Q574" i="13"/>
  <c r="Q575" i="13"/>
  <c r="Q576" i="13"/>
  <c r="Q577" i="13"/>
  <c r="Q578" i="13"/>
  <c r="Q579" i="13"/>
  <c r="Q580" i="13"/>
  <c r="Q581" i="13"/>
  <c r="Q582" i="13"/>
  <c r="Q583" i="13"/>
  <c r="Q584" i="13"/>
  <c r="Q585" i="13"/>
  <c r="Q586" i="13"/>
  <c r="Q587" i="13"/>
  <c r="Q588" i="13"/>
  <c r="Q589" i="13"/>
  <c r="Q590" i="13"/>
  <c r="Q591" i="13"/>
  <c r="Q592" i="13"/>
  <c r="Q593" i="13"/>
  <c r="Q594" i="13"/>
  <c r="Q595" i="13"/>
  <c r="Q596" i="13"/>
  <c r="Q597" i="13"/>
  <c r="Q598" i="13"/>
  <c r="Q599" i="13"/>
  <c r="Q600" i="13"/>
  <c r="Q601" i="13"/>
  <c r="Q602" i="13"/>
  <c r="Q603" i="13"/>
  <c r="Q604" i="13"/>
  <c r="Q605" i="13"/>
  <c r="Q606" i="13"/>
  <c r="Q607" i="13"/>
  <c r="Q608" i="13"/>
  <c r="Q609" i="13"/>
  <c r="Q610" i="13"/>
  <c r="Q611" i="13"/>
  <c r="Q612" i="13"/>
  <c r="Q613" i="13"/>
  <c r="Q614" i="13"/>
  <c r="Q615" i="13"/>
  <c r="Q616" i="13"/>
  <c r="Q617" i="13"/>
  <c r="Q618" i="13"/>
  <c r="Q619" i="13"/>
  <c r="Q620" i="13"/>
  <c r="Q621" i="13"/>
  <c r="Q622" i="13"/>
  <c r="Q623" i="13"/>
  <c r="Q624" i="13"/>
  <c r="Q625" i="13"/>
  <c r="Q626" i="13"/>
  <c r="Q627" i="13"/>
  <c r="Q628" i="13"/>
  <c r="Q629" i="13"/>
  <c r="Q630" i="13"/>
  <c r="Q631" i="13"/>
  <c r="Q632" i="13"/>
  <c r="Q633" i="13"/>
  <c r="Q634" i="13"/>
  <c r="Q635" i="13"/>
  <c r="Q636" i="13"/>
  <c r="Q637" i="13"/>
  <c r="Q638" i="13"/>
  <c r="Q639" i="13"/>
  <c r="Q640" i="13"/>
  <c r="Q641" i="13"/>
  <c r="Q642" i="13"/>
  <c r="Q643" i="13"/>
  <c r="Q644" i="13"/>
  <c r="Q645" i="13"/>
  <c r="Q646" i="13"/>
  <c r="Q647" i="13"/>
  <c r="Q648" i="13"/>
  <c r="Q649" i="13"/>
  <c r="Q650" i="13"/>
  <c r="Q651" i="13"/>
  <c r="Q652" i="13"/>
  <c r="Q653" i="13"/>
  <c r="Q654" i="13"/>
  <c r="Q655" i="13"/>
  <c r="Q656" i="13"/>
  <c r="Q657" i="13"/>
  <c r="Q658" i="13"/>
  <c r="Q659" i="13"/>
  <c r="Q660" i="13"/>
  <c r="Q661" i="13"/>
  <c r="Q662" i="13"/>
  <c r="Q663" i="13"/>
  <c r="Q664" i="13"/>
  <c r="Q665" i="13"/>
  <c r="Q666" i="13"/>
  <c r="Q667" i="13"/>
  <c r="Q668" i="13"/>
  <c r="Q669" i="13"/>
  <c r="Q670" i="13"/>
  <c r="Q671" i="13"/>
  <c r="Q672" i="13"/>
  <c r="Q673" i="13"/>
  <c r="Q674" i="13"/>
  <c r="Q675" i="13"/>
  <c r="Q676" i="13"/>
  <c r="Q677" i="13"/>
  <c r="Q678" i="13"/>
  <c r="Q679" i="13"/>
  <c r="Q680" i="13"/>
  <c r="Q681" i="13"/>
  <c r="Q682" i="13"/>
  <c r="Q683" i="13"/>
  <c r="Q684" i="13"/>
  <c r="Q685" i="13"/>
  <c r="Q686" i="13"/>
  <c r="Q687" i="13"/>
  <c r="Q688" i="13"/>
  <c r="Q689" i="13"/>
  <c r="Q690" i="13"/>
  <c r="Q691" i="13"/>
  <c r="Q692" i="13"/>
  <c r="Q693" i="13"/>
  <c r="Q694" i="13"/>
  <c r="Q695" i="13"/>
  <c r="Q696" i="13"/>
  <c r="Q697" i="13"/>
  <c r="Q698" i="13"/>
  <c r="Q699" i="13"/>
  <c r="Q700" i="13"/>
  <c r="Q701" i="13"/>
  <c r="Q702" i="13"/>
  <c r="Q703" i="13"/>
  <c r="Q704" i="13"/>
  <c r="Q705" i="13"/>
  <c r="Q706" i="13"/>
  <c r="Q707" i="13"/>
  <c r="Q708" i="13"/>
  <c r="Q709" i="13"/>
  <c r="Q710" i="13"/>
  <c r="Q711" i="13"/>
  <c r="Q712" i="13"/>
  <c r="Q713" i="13"/>
  <c r="Q714" i="13"/>
  <c r="Q715" i="13"/>
  <c r="Q716" i="13"/>
  <c r="Q717" i="13"/>
  <c r="Q718" i="13"/>
  <c r="Q719" i="13"/>
  <c r="Q720" i="13"/>
  <c r="Q721" i="13"/>
  <c r="Q722" i="13"/>
  <c r="Q723" i="13"/>
  <c r="Q724" i="13"/>
  <c r="Q725" i="13"/>
  <c r="Q726" i="13"/>
  <c r="Q727" i="13"/>
  <c r="Q728" i="13"/>
  <c r="Q729" i="13"/>
  <c r="Q730" i="13"/>
  <c r="Q731" i="13"/>
  <c r="Q732" i="13"/>
  <c r="Q733" i="13"/>
  <c r="Q734" i="13"/>
  <c r="Q735" i="13"/>
  <c r="Q736" i="13"/>
  <c r="Q737" i="13"/>
  <c r="Q738" i="13"/>
  <c r="Q739" i="13"/>
  <c r="Q740" i="13"/>
  <c r="Q741" i="13"/>
  <c r="Q742" i="13"/>
  <c r="Q743" i="13"/>
  <c r="Q744" i="13"/>
  <c r="Q745" i="13"/>
  <c r="Q746" i="13"/>
  <c r="Q747" i="13"/>
  <c r="Q748" i="13"/>
  <c r="Q749" i="13"/>
  <c r="Q750" i="13"/>
  <c r="Q751" i="13"/>
  <c r="Q752" i="13"/>
  <c r="Q753" i="13"/>
  <c r="Q754" i="13"/>
  <c r="Q755" i="13"/>
  <c r="Q756" i="13"/>
  <c r="Q757" i="13"/>
  <c r="Q758" i="13"/>
  <c r="Q759" i="13"/>
  <c r="Q760" i="13"/>
  <c r="Q761" i="13"/>
  <c r="Q762" i="13"/>
  <c r="Q763" i="13"/>
  <c r="Q764" i="13"/>
  <c r="Q765" i="13"/>
  <c r="Q766" i="13"/>
  <c r="Q767" i="13"/>
  <c r="Q768" i="13"/>
  <c r="Q769" i="13"/>
  <c r="Q770" i="13"/>
  <c r="Q771" i="13"/>
  <c r="Q772" i="13"/>
  <c r="Q773" i="13"/>
  <c r="Q774" i="13"/>
  <c r="Q775" i="13"/>
  <c r="Q776" i="13"/>
  <c r="Q777" i="13"/>
  <c r="Q778" i="13"/>
  <c r="Q779" i="13"/>
  <c r="Q780" i="13"/>
  <c r="Q781" i="13"/>
  <c r="Q782" i="13"/>
  <c r="Q783" i="13"/>
  <c r="Q784" i="13"/>
  <c r="Q785" i="13"/>
  <c r="Q786" i="13"/>
  <c r="Q787" i="13"/>
  <c r="Q788" i="13"/>
  <c r="Q789" i="13"/>
  <c r="Q790" i="13"/>
  <c r="Q791" i="13"/>
  <c r="Q792" i="13"/>
  <c r="Q793" i="13"/>
  <c r="Q794" i="13"/>
  <c r="Q795" i="13"/>
  <c r="Q796" i="13"/>
  <c r="Q797" i="13"/>
  <c r="Q798" i="13"/>
  <c r="Q799" i="13"/>
  <c r="Q800" i="13"/>
  <c r="Q801" i="13"/>
  <c r="Q802" i="13"/>
  <c r="Q803" i="13"/>
  <c r="Q804" i="13"/>
  <c r="Q805" i="13"/>
  <c r="Q806" i="13"/>
  <c r="Q807" i="13"/>
  <c r="Q808" i="13"/>
  <c r="Q809" i="13"/>
  <c r="Q810" i="13"/>
  <c r="Q811" i="13"/>
  <c r="Q812" i="13"/>
  <c r="Q813" i="13"/>
  <c r="Q814" i="13"/>
  <c r="Q815" i="13"/>
  <c r="Q816" i="13"/>
  <c r="Q817" i="13"/>
  <c r="Q818" i="13"/>
  <c r="Q819" i="13"/>
  <c r="Q820" i="13"/>
  <c r="Q821" i="13"/>
  <c r="Q822" i="13"/>
  <c r="Q823" i="13"/>
  <c r="Q824" i="13"/>
  <c r="Q825" i="13"/>
  <c r="Q826" i="13"/>
  <c r="Q827" i="13"/>
  <c r="Q828" i="13"/>
  <c r="Q829" i="13"/>
  <c r="Q830" i="13"/>
  <c r="Q831" i="13"/>
  <c r="Q832" i="13"/>
  <c r="Q833" i="13"/>
  <c r="Q834" i="13"/>
  <c r="Q835" i="13"/>
  <c r="Q836" i="13"/>
  <c r="Q837" i="13"/>
  <c r="Q838" i="13"/>
  <c r="Q839" i="13"/>
  <c r="Q840" i="13"/>
  <c r="Q841" i="13"/>
  <c r="Q842" i="13"/>
  <c r="Q843" i="13"/>
  <c r="Q844" i="13"/>
  <c r="Q845" i="13"/>
  <c r="Q846" i="13"/>
  <c r="Q847" i="13"/>
  <c r="Q848" i="13"/>
  <c r="Q849" i="13"/>
  <c r="Q850" i="13"/>
  <c r="Q851" i="13"/>
  <c r="Q852" i="13"/>
  <c r="Q853" i="13"/>
  <c r="Q854" i="13"/>
  <c r="Q855" i="13"/>
  <c r="Q856" i="13"/>
  <c r="Q857" i="13"/>
  <c r="Q858" i="13"/>
  <c r="Q859" i="13"/>
  <c r="Q860" i="13"/>
  <c r="Q861" i="13"/>
  <c r="Q862" i="13"/>
  <c r="Q863" i="13"/>
  <c r="Q864" i="13"/>
  <c r="Q865" i="13"/>
  <c r="Q866" i="13"/>
  <c r="Q867" i="13"/>
  <c r="Q868" i="13"/>
  <c r="Q869" i="13"/>
  <c r="Q870" i="13"/>
  <c r="Q871" i="13"/>
  <c r="Q872" i="13"/>
  <c r="Q873" i="13"/>
  <c r="Q874" i="13"/>
  <c r="Q875" i="13"/>
  <c r="Q876" i="13"/>
  <c r="Q877" i="13"/>
  <c r="Q878" i="13"/>
  <c r="Q879" i="13"/>
  <c r="Q880" i="13"/>
  <c r="Q881" i="13"/>
  <c r="Q882" i="13"/>
  <c r="Q883" i="13"/>
  <c r="Q884" i="13"/>
  <c r="Q885" i="13"/>
  <c r="Q886" i="13"/>
  <c r="Q887" i="13"/>
  <c r="Q888" i="13"/>
  <c r="Q889" i="13"/>
  <c r="Q890" i="13"/>
  <c r="Q891" i="13"/>
  <c r="Q892" i="13"/>
  <c r="Q893" i="13"/>
  <c r="Q894" i="13"/>
  <c r="Q895" i="13"/>
  <c r="Q896" i="13"/>
  <c r="Q897" i="13"/>
  <c r="Q898" i="13"/>
  <c r="Q899" i="13"/>
  <c r="Q900" i="13"/>
  <c r="Q901" i="13"/>
  <c r="Q902" i="13"/>
  <c r="Q903" i="13"/>
  <c r="Q904" i="13"/>
  <c r="Q905" i="13"/>
  <c r="Q906" i="13"/>
  <c r="Q907" i="13"/>
  <c r="Q908" i="13"/>
  <c r="Q909" i="13"/>
  <c r="Q910" i="13"/>
  <c r="Q911" i="13"/>
  <c r="Q912" i="13"/>
  <c r="Q913" i="13"/>
  <c r="Q914" i="13"/>
  <c r="Q915" i="13"/>
  <c r="Q916" i="13"/>
  <c r="Q917" i="13"/>
  <c r="Q918" i="13"/>
  <c r="Q919" i="13"/>
  <c r="Q920" i="13"/>
  <c r="Q921" i="13"/>
  <c r="Q922" i="13"/>
  <c r="Q923" i="13"/>
  <c r="Q924" i="13"/>
  <c r="Q925" i="13"/>
  <c r="Q926" i="13"/>
  <c r="Q927" i="13"/>
  <c r="Q928" i="13"/>
  <c r="Q929" i="13"/>
  <c r="Q930" i="13"/>
  <c r="Q931" i="13"/>
  <c r="Q932" i="13"/>
  <c r="Q933" i="13"/>
  <c r="Q934" i="13"/>
  <c r="Q935" i="13"/>
  <c r="Q936" i="13"/>
  <c r="Q937" i="13"/>
  <c r="Q938" i="13"/>
  <c r="Q939" i="13"/>
  <c r="Q940" i="13"/>
  <c r="Q941" i="13"/>
  <c r="Q942" i="13"/>
  <c r="Q943" i="13"/>
  <c r="Q944" i="13"/>
  <c r="Q945" i="13"/>
  <c r="Q946" i="13"/>
  <c r="Q947" i="13"/>
  <c r="Q948" i="13"/>
  <c r="Q949" i="13"/>
  <c r="Q950" i="13"/>
  <c r="Q951" i="13"/>
  <c r="Q952" i="13"/>
  <c r="Q953" i="13"/>
  <c r="Q954" i="13"/>
  <c r="Q955" i="13"/>
  <c r="Q956" i="13"/>
  <c r="Q957" i="13"/>
  <c r="Q958" i="13"/>
  <c r="Q959" i="13"/>
  <c r="Q960" i="13"/>
  <c r="Q961" i="13"/>
  <c r="Q962" i="13"/>
  <c r="Q963" i="13"/>
  <c r="Q964" i="13"/>
  <c r="Q965" i="13"/>
  <c r="Q966" i="13"/>
  <c r="Q967" i="13"/>
  <c r="Q968" i="13"/>
  <c r="Q969" i="13"/>
  <c r="Q970" i="13"/>
  <c r="Q971" i="13"/>
  <c r="Q972" i="13"/>
  <c r="Q973" i="13"/>
  <c r="Q974" i="13"/>
  <c r="Q975" i="13"/>
  <c r="Q976" i="13"/>
  <c r="Q977" i="13"/>
  <c r="Q978" i="13"/>
  <c r="Q979" i="13"/>
  <c r="Q980" i="13"/>
  <c r="Q981" i="13"/>
  <c r="Q982" i="13"/>
  <c r="Q983" i="13"/>
  <c r="Q984" i="13"/>
  <c r="Q985" i="13"/>
  <c r="Q986" i="13"/>
  <c r="Q987" i="13"/>
  <c r="Q988" i="13"/>
  <c r="Q989" i="13"/>
  <c r="Q990" i="13"/>
  <c r="Q991" i="13"/>
  <c r="Q992" i="13"/>
  <c r="Q993" i="13"/>
  <c r="Q994" i="13"/>
  <c r="Q995" i="13"/>
  <c r="Q996" i="13"/>
  <c r="Q997" i="13"/>
  <c r="Q998" i="13"/>
  <c r="Q999" i="13"/>
  <c r="Q1000" i="13"/>
  <c r="Q1001" i="13"/>
  <c r="Q1002" i="13"/>
  <c r="Q1003" i="13"/>
  <c r="Q1004" i="13"/>
  <c r="Q1005" i="13"/>
  <c r="Q1006" i="13"/>
  <c r="Q1007" i="13"/>
  <c r="Q1008" i="13"/>
  <c r="Q1009" i="13"/>
  <c r="Q1010" i="13"/>
  <c r="Q1011" i="13"/>
  <c r="Q1012" i="13"/>
  <c r="Q1013" i="13"/>
  <c r="Q1014" i="13"/>
  <c r="Q1015" i="13"/>
  <c r="Q1016" i="13"/>
  <c r="Q1017" i="13"/>
  <c r="Q1018" i="13"/>
  <c r="Q1019" i="13"/>
  <c r="Q1020" i="13"/>
  <c r="Q1021" i="13"/>
  <c r="Q1022" i="13"/>
  <c r="Q1023" i="13"/>
  <c r="Q1024" i="13"/>
  <c r="Q1025" i="13"/>
  <c r="Q1026" i="13"/>
  <c r="Q1027" i="13"/>
  <c r="Q1028" i="13"/>
  <c r="Q1029" i="13"/>
  <c r="Q1030" i="13"/>
  <c r="Q1031" i="13"/>
  <c r="Q1032" i="13"/>
  <c r="I11" i="12" l="1"/>
  <c r="J11" i="12"/>
  <c r="E7" i="12" l="1"/>
  <c r="Q5" i="13" l="1"/>
  <c r="Q1051" i="13" s="1"/>
  <c r="E6" i="12" l="1"/>
  <c r="E5" i="12"/>
</calcChain>
</file>

<file path=xl/sharedStrings.xml><?xml version="1.0" encoding="utf-8"?>
<sst xmlns="http://schemas.openxmlformats.org/spreadsheetml/2006/main" count="12202" uniqueCount="3833">
  <si>
    <t xml:space="preserve">No. </t>
  </si>
  <si>
    <t>SOLICITANTE / SUJETO DE APOYO</t>
  </si>
  <si>
    <t>NOMBRE CONVOCATORIA / APOYO DIRECTO</t>
  </si>
  <si>
    <t>TITULO DE LA SOLICITUD / PROYECTO</t>
  </si>
  <si>
    <t>NÚMERO DE REGISTRO  DE SOLICITUD / PROYECTO</t>
  </si>
  <si>
    <t xml:space="preserve">FUENTE FINANCIAMIENTO </t>
  </si>
  <si>
    <t xml:space="preserve">EVALUACIÓN  </t>
  </si>
  <si>
    <t>ACUERDO DEL CTA</t>
  </si>
  <si>
    <t>FECHA DE ACUERDO CTA</t>
  </si>
  <si>
    <t>FECHA DE FORMALIZACIÓN</t>
  </si>
  <si>
    <t>MONTO AUTORIZADO</t>
  </si>
  <si>
    <t>MONTO  TRANSFERIDO</t>
  </si>
  <si>
    <t>Observaciones</t>
  </si>
  <si>
    <t>Positiva</t>
  </si>
  <si>
    <t>Instituto Politécnico Nacional</t>
  </si>
  <si>
    <t>Universidad Autónoma de San Luis Potosí</t>
  </si>
  <si>
    <t>Universidad Autónoma de Nuevo León</t>
  </si>
  <si>
    <t>Centro de Investigación y de Estudios Avanzados del Instituto Politécnico Nacional</t>
  </si>
  <si>
    <t>Universidad Autónoma Metropolitana</t>
  </si>
  <si>
    <t>Sociedad para el Estudio y Conservación de las Aves en México, A.C.</t>
  </si>
  <si>
    <t>Centro de Ingeniería y Desarrollo Industrial (CIDESI)</t>
  </si>
  <si>
    <t>Apoyo Directo</t>
  </si>
  <si>
    <t>Pp</t>
  </si>
  <si>
    <t>Nombre del programa</t>
  </si>
  <si>
    <t>Nombre del indicador</t>
  </si>
  <si>
    <t>Definición</t>
  </si>
  <si>
    <t>Método de cálculo</t>
  </si>
  <si>
    <t>Tipo de valor de la meta</t>
  </si>
  <si>
    <t>Unidad de medida</t>
  </si>
  <si>
    <t>Tipo de indicador</t>
  </si>
  <si>
    <t>Dimensión del indicador</t>
  </si>
  <si>
    <t>Frecuencia de medicion</t>
  </si>
  <si>
    <t>Orden</t>
  </si>
  <si>
    <t>Sentido del indicador</t>
  </si>
  <si>
    <t>Tipo de fórmula</t>
  </si>
  <si>
    <t>TERCER TRIMESTRE DE 2019</t>
  </si>
  <si>
    <t>Meta Aprobada</t>
  </si>
  <si>
    <t>Numerador</t>
  </si>
  <si>
    <t>Denominador</t>
  </si>
  <si>
    <t>Meta Ajustada</t>
  </si>
  <si>
    <t xml:space="preserve">Numerado </t>
  </si>
  <si>
    <t>Meta Alcanzada</t>
  </si>
  <si>
    <t>Justificaciones</t>
  </si>
  <si>
    <t>Causa</t>
  </si>
  <si>
    <t xml:space="preserve">Efecto </t>
  </si>
  <si>
    <t>Otros motivos</t>
  </si>
  <si>
    <t>F-002</t>
  </si>
  <si>
    <t>Apoyos para actividades científicas, tecnológicas y de innovación</t>
  </si>
  <si>
    <t xml:space="preserve">Porcentaje de recursos ministrados  </t>
  </si>
  <si>
    <t>Porcentaje de recursos ministrados del Programa, FOINS y FONCICYT respecto a los recursos autorizados a Convocatorias y Apoyos Directos del Programa, FOINS y FONCICYT</t>
  </si>
  <si>
    <t>(Monto de recursos ministrados del Programa, FOINS y FONCICYT en el periodo t/Monto de recursos autorizados a Convocatorias y Apoyos Directos del Programa, FOINS y FONCICYT en el periodo t)*100</t>
  </si>
  <si>
    <t>Relativo</t>
  </si>
  <si>
    <t>Porcentaje</t>
  </si>
  <si>
    <t>Gestión</t>
  </si>
  <si>
    <t>Eficacia</t>
  </si>
  <si>
    <t>Trimestral</t>
  </si>
  <si>
    <t>Ascendente</t>
  </si>
  <si>
    <t>Otro</t>
  </si>
  <si>
    <t>Universidad Autónoma del Estado de Morelos</t>
  </si>
  <si>
    <t>Soluciones en Dispositivos Médicos S. de R.L. de C.V.</t>
  </si>
  <si>
    <t>Convocatoria 2019-1 Programa Estratégico Nacional De Tecnología e Innovación Abierta (PENTA)</t>
  </si>
  <si>
    <t>Universidad Autónoma de Tlaxcala</t>
  </si>
  <si>
    <t>Programa presupuestario</t>
  </si>
  <si>
    <t>Nivel</t>
  </si>
  <si>
    <t>Objetivo</t>
  </si>
  <si>
    <t>Nombre del Indicador</t>
  </si>
  <si>
    <t>Metodo de cálculo</t>
  </si>
  <si>
    <t>Frecuencia 
de Medición</t>
  </si>
  <si>
    <t>Unidad de 
Medida</t>
  </si>
  <si>
    <t>Sentido</t>
  </si>
  <si>
    <t>Valor de la Meta 
(1)</t>
  </si>
  <si>
    <t>Numerador Meta</t>
  </si>
  <si>
    <t>Denominador Meta</t>
  </si>
  <si>
    <t xml:space="preserve">Ascendente </t>
  </si>
  <si>
    <t xml:space="preserve">Actvidad </t>
  </si>
  <si>
    <t xml:space="preserve">Formalización de los proyectos </t>
  </si>
  <si>
    <t>Aprobación de proyectos (solicitudes)</t>
  </si>
  <si>
    <t xml:space="preserve">Porcentaje de proyectos (solicitudes) aprobados </t>
  </si>
  <si>
    <t>El indicador mide el número de propuestas aprobadas por el Comité Técnico y de Administración (CTA), respecto del total de propuestas presentadas al Comité Técnico y de Adminsitración (CTA) con evaluación positiva.
Los proyectos son las propuestas presentatas y aprobadas por el Comité Técnico y de Adminsitración para recibir apoyo del Programa.</t>
  </si>
  <si>
    <t>Evaluación de las propuestas del Programa a apoyar</t>
  </si>
  <si>
    <t>Emisión de Convocatorias en las diversas modalidades del Programa</t>
  </si>
  <si>
    <t>Porcentaje de convocatorias emitidas</t>
  </si>
  <si>
    <t>(Número de convocatorias emitidas por el Programa en el trimestre t / Número de convocatorias programadas por el Programa para el trimestre t) * 100</t>
  </si>
  <si>
    <t>PROGRAMA PRESUPUESTARIO  F003</t>
  </si>
  <si>
    <t>Indicador: Porcentaje de convocatorias emitidas</t>
  </si>
  <si>
    <t>Fondo</t>
  </si>
  <si>
    <t>Convocatoria</t>
  </si>
  <si>
    <t>Autorizado</t>
  </si>
  <si>
    <t>Monto modificado</t>
  </si>
  <si>
    <t>Monto final</t>
  </si>
  <si>
    <t>Acuerdo</t>
  </si>
  <si>
    <t>Fecha
acuerdo</t>
  </si>
  <si>
    <t>Publicación de la convocatoria</t>
  </si>
  <si>
    <t>Programada</t>
  </si>
  <si>
    <t>Emitida</t>
  </si>
  <si>
    <t>F003</t>
  </si>
  <si>
    <t>Convocatoria 2022 Proyectos de Investigación e Incidencia para una Vivienda Adecuada y Acceso Justo al Hábitat</t>
  </si>
  <si>
    <t>Pp F003 6/II-E/2022</t>
  </si>
  <si>
    <t>Convocatoria 2022-2024 Proyectos Nacionales de Investigación e Incidencia para la Soberanía Alimentaria</t>
  </si>
  <si>
    <t>Pp F003 5/V-E/2022</t>
  </si>
  <si>
    <t>RENIECYT</t>
  </si>
  <si>
    <t>Modalidad de Apoyo</t>
  </si>
  <si>
    <t>Número de Convenio</t>
  </si>
  <si>
    <t>Estatus del Proyecto</t>
  </si>
  <si>
    <t>001</t>
  </si>
  <si>
    <t>1602717-1</t>
  </si>
  <si>
    <t>Programa presupuestal</t>
  </si>
  <si>
    <t>Formalizado</t>
  </si>
  <si>
    <t>002</t>
  </si>
  <si>
    <t>El Colegio de la Frontera Sur</t>
  </si>
  <si>
    <t>003</t>
  </si>
  <si>
    <t>004</t>
  </si>
  <si>
    <t>005</t>
  </si>
  <si>
    <t>006</t>
  </si>
  <si>
    <t>007</t>
  </si>
  <si>
    <t>Encargo de estado</t>
  </si>
  <si>
    <t>S/N</t>
  </si>
  <si>
    <t>008</t>
  </si>
  <si>
    <t>009</t>
  </si>
  <si>
    <t>Corporación Mexicana de Investigación en Materiales, S.A. de C.V. (COMIMSA)</t>
  </si>
  <si>
    <t>010</t>
  </si>
  <si>
    <t>011</t>
  </si>
  <si>
    <t>012</t>
  </si>
  <si>
    <t>013</t>
  </si>
  <si>
    <t>014</t>
  </si>
  <si>
    <t>015</t>
  </si>
  <si>
    <t>016</t>
  </si>
  <si>
    <t>017</t>
  </si>
  <si>
    <t>018</t>
  </si>
  <si>
    <t>019</t>
  </si>
  <si>
    <t>020</t>
  </si>
  <si>
    <t>021</t>
  </si>
  <si>
    <t>022</t>
  </si>
  <si>
    <t>023</t>
  </si>
  <si>
    <t>024</t>
  </si>
  <si>
    <t>1704156-4</t>
  </si>
  <si>
    <t>025</t>
  </si>
  <si>
    <t>026</t>
  </si>
  <si>
    <t>027</t>
  </si>
  <si>
    <t>028</t>
  </si>
  <si>
    <t>029</t>
  </si>
  <si>
    <t>030</t>
  </si>
  <si>
    <t>031</t>
  </si>
  <si>
    <t>032</t>
  </si>
  <si>
    <t>1602701-49</t>
  </si>
  <si>
    <t>033</t>
  </si>
  <si>
    <t>1602701-33</t>
  </si>
  <si>
    <t>034</t>
  </si>
  <si>
    <t>1602701-12</t>
  </si>
  <si>
    <t>035</t>
  </si>
  <si>
    <t>1602701-76</t>
  </si>
  <si>
    <t>036</t>
  </si>
  <si>
    <t>1602701-13</t>
  </si>
  <si>
    <t>037</t>
  </si>
  <si>
    <t>Escuela Nacional de Estudios Superiores, Unidad Morelia</t>
  </si>
  <si>
    <t>038</t>
  </si>
  <si>
    <t>1602701-70</t>
  </si>
  <si>
    <t>039</t>
  </si>
  <si>
    <t>1602701-65</t>
  </si>
  <si>
    <t>040</t>
  </si>
  <si>
    <t>1602701-26</t>
  </si>
  <si>
    <t>041</t>
  </si>
  <si>
    <t>1602701-48</t>
  </si>
  <si>
    <t>042</t>
  </si>
  <si>
    <t>1602701-14</t>
  </si>
  <si>
    <t>043</t>
  </si>
  <si>
    <t>Instituto de Biología</t>
  </si>
  <si>
    <t>1602701-72</t>
  </si>
  <si>
    <t>044</t>
  </si>
  <si>
    <t>1602701-66</t>
  </si>
  <si>
    <t>045</t>
  </si>
  <si>
    <t>Universidad de Sonora</t>
  </si>
  <si>
    <t>046</t>
  </si>
  <si>
    <t>1701645-3</t>
  </si>
  <si>
    <t>047</t>
  </si>
  <si>
    <t>048</t>
  </si>
  <si>
    <t>049</t>
  </si>
  <si>
    <t>050</t>
  </si>
  <si>
    <t>051</t>
  </si>
  <si>
    <t>052</t>
  </si>
  <si>
    <t>053</t>
  </si>
  <si>
    <t>054</t>
  </si>
  <si>
    <t>1602701-2</t>
  </si>
  <si>
    <t>055</t>
  </si>
  <si>
    <t>056</t>
  </si>
  <si>
    <t>1602701-23</t>
  </si>
  <si>
    <t>057</t>
  </si>
  <si>
    <t>Centro de Investigación y de Estudios Avanzados del Instituto Politécnico Nacional. / Unidad Mérida</t>
  </si>
  <si>
    <t>1701645-1</t>
  </si>
  <si>
    <t>058</t>
  </si>
  <si>
    <t>059</t>
  </si>
  <si>
    <t>060</t>
  </si>
  <si>
    <t>061</t>
  </si>
  <si>
    <t>062</t>
  </si>
  <si>
    <t>063</t>
  </si>
  <si>
    <t>064</t>
  </si>
  <si>
    <t>065</t>
  </si>
  <si>
    <t>1602701-34</t>
  </si>
  <si>
    <t>066</t>
  </si>
  <si>
    <t>Centro de Investigación y de Estudios Avanzados del Instituto Politécnico Nacional. / Unidad Querétaro</t>
  </si>
  <si>
    <t>067</t>
  </si>
  <si>
    <t>1602701-36</t>
  </si>
  <si>
    <t>068</t>
  </si>
  <si>
    <t>069</t>
  </si>
  <si>
    <t>Instituto de Ciencias Aplicadas y Tecnología</t>
  </si>
  <si>
    <t>1602701-82</t>
  </si>
  <si>
    <t>070</t>
  </si>
  <si>
    <t>071</t>
  </si>
  <si>
    <t>Centro de Investigación y de Estudios Avanzados del Instituto Politécnico Nacional. / Unidad Irapuato</t>
  </si>
  <si>
    <t>1701645-2</t>
  </si>
  <si>
    <t>072</t>
  </si>
  <si>
    <t>1602701-55</t>
  </si>
  <si>
    <t>073</t>
  </si>
  <si>
    <t>074</t>
  </si>
  <si>
    <t>075</t>
  </si>
  <si>
    <t>Universidad de Guadalajara</t>
  </si>
  <si>
    <t>076</t>
  </si>
  <si>
    <t>077</t>
  </si>
  <si>
    <t>078</t>
  </si>
  <si>
    <t>079</t>
  </si>
  <si>
    <t>080</t>
  </si>
  <si>
    <t>1601410-14</t>
  </si>
  <si>
    <t>081</t>
  </si>
  <si>
    <t>082</t>
  </si>
  <si>
    <t>083</t>
  </si>
  <si>
    <t>Universidad Autónoma Metropolitana Unidad Iztapalapa</t>
  </si>
  <si>
    <t>1704285-3</t>
  </si>
  <si>
    <t>084</t>
  </si>
  <si>
    <t>085</t>
  </si>
  <si>
    <t>086</t>
  </si>
  <si>
    <t>087</t>
  </si>
  <si>
    <t>088</t>
  </si>
  <si>
    <t>089</t>
  </si>
  <si>
    <t>090</t>
  </si>
  <si>
    <t>091</t>
  </si>
  <si>
    <t>092</t>
  </si>
  <si>
    <t>093</t>
  </si>
  <si>
    <t>094</t>
  </si>
  <si>
    <t>UNIVERSIDAD AUTONOMA DE COAHUILA</t>
  </si>
  <si>
    <t>095</t>
  </si>
  <si>
    <t>Tecnológico Nacional de México / Instituto Tecnológico de Celaya</t>
  </si>
  <si>
    <t>1602786-19</t>
  </si>
  <si>
    <t>096</t>
  </si>
  <si>
    <t>INSTITUTO DE BIOTECNOLOGÍA</t>
  </si>
  <si>
    <t>097</t>
  </si>
  <si>
    <t>CENTRO DE INVESTIGACIÓN EN QUÍMICA APLICADA</t>
  </si>
  <si>
    <t>098</t>
  </si>
  <si>
    <t>099</t>
  </si>
  <si>
    <t>100</t>
  </si>
  <si>
    <t>UNIVERSIDAD AUTONOMA DE QUERETARO</t>
  </si>
  <si>
    <t>101</t>
  </si>
  <si>
    <t>102</t>
  </si>
  <si>
    <t>UNIVERSIDAD AUTONOMA DE GUERRERO</t>
  </si>
  <si>
    <t>103</t>
  </si>
  <si>
    <t>CENTRO DE INVESTIGACIÓN Y DESARROLLO TECNOLÓGICO EN ELECTROQUÍMICA, S.C.</t>
  </si>
  <si>
    <t>104</t>
  </si>
  <si>
    <t>CENTRO DE INVESTIGACION Y ASISTENCIA EN TECNOLOGIA Y DISEÑO DEL ESTADO DE JALISCO, A.C.</t>
  </si>
  <si>
    <t>105</t>
  </si>
  <si>
    <t>106</t>
  </si>
  <si>
    <t>107</t>
  </si>
  <si>
    <t>108</t>
  </si>
  <si>
    <t>EL COLEGIO DE LA FRONTERA SUR</t>
  </si>
  <si>
    <t>109</t>
  </si>
  <si>
    <t>110</t>
  </si>
  <si>
    <t>111</t>
  </si>
  <si>
    <t>112</t>
  </si>
  <si>
    <t>CENTRO DE INVESTIGACIÓN EN ALIMENTACIÓN Y DESARROLLO, A.C.-HERMOSILLO</t>
  </si>
  <si>
    <t>1602717-4</t>
  </si>
  <si>
    <t>113</t>
  </si>
  <si>
    <t>114</t>
  </si>
  <si>
    <t>UNIVERSIDAD MICHOACANA DE SAN NICOLAS DE HIDALGO</t>
  </si>
  <si>
    <t>115</t>
  </si>
  <si>
    <t>116</t>
  </si>
  <si>
    <t>117</t>
  </si>
  <si>
    <t>118</t>
  </si>
  <si>
    <t>119</t>
  </si>
  <si>
    <t>120</t>
  </si>
  <si>
    <t>121</t>
  </si>
  <si>
    <t>122</t>
  </si>
  <si>
    <t>INSTITUTO DE ECOLOGIA, A.C.</t>
  </si>
  <si>
    <t>123</t>
  </si>
  <si>
    <t>124</t>
  </si>
  <si>
    <t>125</t>
  </si>
  <si>
    <t>UNIVERSIDAD DE GUANAJUATO</t>
  </si>
  <si>
    <t>126</t>
  </si>
  <si>
    <t>127</t>
  </si>
  <si>
    <t>128</t>
  </si>
  <si>
    <t>129</t>
  </si>
  <si>
    <t>130</t>
  </si>
  <si>
    <t>131</t>
  </si>
  <si>
    <t>132</t>
  </si>
  <si>
    <t>INSTITUTO NACIONAL DE INVESTIGACIONES FORESTALES, AGRICOLAS Y PECUARIAS</t>
  </si>
  <si>
    <t>133</t>
  </si>
  <si>
    <t>134</t>
  </si>
  <si>
    <t>135</t>
  </si>
  <si>
    <t>CENTRO DE INVESTIGACION EN ALIMENTACION Y DESARROLLO, A.C.</t>
  </si>
  <si>
    <t>136</t>
  </si>
  <si>
    <t>137</t>
  </si>
  <si>
    <t>138</t>
  </si>
  <si>
    <t>139</t>
  </si>
  <si>
    <t>140</t>
  </si>
  <si>
    <t>141</t>
  </si>
  <si>
    <t>142</t>
  </si>
  <si>
    <t>Centro de Investigaciones Biológicas del Noroeste SC</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</si>
  <si>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</si>
  <si>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</si>
  <si>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</si>
  <si>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</si>
  <si>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</si>
  <si>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</si>
  <si>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</si>
  <si>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</si>
  <si>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</si>
  <si>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</si>
  <si>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</si>
  <si>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</si>
  <si>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</si>
  <si>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</si>
  <si>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</si>
  <si>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</si>
  <si>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</si>
  <si>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</si>
  <si>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</si>
  <si>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</si>
  <si>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</si>
  <si>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</si>
  <si>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</si>
  <si>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</si>
  <si>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</si>
  <si>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</si>
  <si>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</si>
  <si>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</si>
  <si>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</si>
  <si>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</si>
  <si>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</si>
  <si>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</si>
  <si>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</si>
  <si>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</si>
  <si>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</si>
  <si>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</si>
  <si>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Instituto Nacional de Investigaciones Forestales, Agrícolas y Pecuarias</t>
  </si>
  <si>
    <t>179</t>
  </si>
  <si>
    <t>180</t>
  </si>
  <si>
    <t>181</t>
  </si>
  <si>
    <t>182</t>
  </si>
  <si>
    <t>183</t>
  </si>
  <si>
    <t>184</t>
  </si>
  <si>
    <t>185</t>
  </si>
  <si>
    <t>186</t>
  </si>
  <si>
    <t>187</t>
  </si>
  <si>
    <t>188</t>
  </si>
  <si>
    <t>189</t>
  </si>
  <si>
    <t>190</t>
  </si>
  <si>
    <t>191</t>
  </si>
  <si>
    <t>Centro de Investigación Científica de Yucatán, A.C.</t>
  </si>
  <si>
    <t>192</t>
  </si>
  <si>
    <t>193</t>
  </si>
  <si>
    <t>194</t>
  </si>
  <si>
    <t>195</t>
  </si>
  <si>
    <t>196</t>
  </si>
  <si>
    <t>UNIVERSIDAD AUTÓNOMA DE SINALOA</t>
  </si>
  <si>
    <t>197</t>
  </si>
  <si>
    <t>UNIVERSIDAD AUTÓNOMA DE TAMAULIPAS</t>
  </si>
  <si>
    <t>198</t>
  </si>
  <si>
    <t>199</t>
  </si>
  <si>
    <t>200</t>
  </si>
  <si>
    <t>201</t>
  </si>
  <si>
    <t>202</t>
  </si>
  <si>
    <t>203</t>
  </si>
  <si>
    <t>204</t>
  </si>
  <si>
    <t>205</t>
  </si>
  <si>
    <t>206</t>
  </si>
  <si>
    <t>1602701-61</t>
  </si>
  <si>
    <t>207</t>
  </si>
  <si>
    <t>208</t>
  </si>
  <si>
    <t>209</t>
  </si>
  <si>
    <t>210</t>
  </si>
  <si>
    <t>1602701-1</t>
  </si>
  <si>
    <t>211</t>
  </si>
  <si>
    <t>UNIVERSIDAD DE COLIMA</t>
  </si>
  <si>
    <t>212</t>
  </si>
  <si>
    <t>213</t>
  </si>
  <si>
    <t>214</t>
  </si>
  <si>
    <t>UNIVERSIDAD AUTONOMA DE SAN LUIS POTOSI</t>
  </si>
  <si>
    <t>215</t>
  </si>
  <si>
    <t>216</t>
  </si>
  <si>
    <t>217</t>
  </si>
  <si>
    <t>218</t>
  </si>
  <si>
    <t>UNIVERSIDAD DE SONORA</t>
  </si>
  <si>
    <t>219</t>
  </si>
  <si>
    <t>220</t>
  </si>
  <si>
    <t>221</t>
  </si>
  <si>
    <t>INSTITUTO NACIONAL DE CANCEROLOGIA</t>
  </si>
  <si>
    <t>222</t>
  </si>
  <si>
    <t>UNIVERSIDAD JUAREZ AUTONOMA DE TABASCO</t>
  </si>
  <si>
    <t>223</t>
  </si>
  <si>
    <t>224</t>
  </si>
  <si>
    <t>CENTRO DE INVESTIGACIÓN CIENTÍFICA Y DE EDUCACIÓN SUPERIOR DE ENSENADA, BAJA CALIFORNIA</t>
  </si>
  <si>
    <t>225</t>
  </si>
  <si>
    <t>226</t>
  </si>
  <si>
    <t>227</t>
  </si>
  <si>
    <t>228</t>
  </si>
  <si>
    <t>229</t>
  </si>
  <si>
    <t>CENTRO DE INGENIERIA Y DESARROLLO INDUSTRIAL</t>
  </si>
  <si>
    <t>230</t>
  </si>
  <si>
    <t>INSTITUTO NACIONAL DE CARDIOLOGIA "IGNACIO CHAVEZ"</t>
  </si>
  <si>
    <t>231</t>
  </si>
  <si>
    <t>232</t>
  </si>
  <si>
    <t>UNIVERSIDAD AUTONOMA DE YUCATAN</t>
  </si>
  <si>
    <t>233</t>
  </si>
  <si>
    <t>234</t>
  </si>
  <si>
    <t>INSTITUTO TECNOLÓGICO DE SONORA</t>
  </si>
  <si>
    <t>235</t>
  </si>
  <si>
    <t>236</t>
  </si>
  <si>
    <t>237</t>
  </si>
  <si>
    <t>238</t>
  </si>
  <si>
    <t>UNIVERSIDAD AUTONOMA DE CHIHUAHUA</t>
  </si>
  <si>
    <t>239</t>
  </si>
  <si>
    <t>CENTRO DE INVESTIGACION CIENTIFICA DE YUCATAN, A.C.</t>
  </si>
  <si>
    <t>240</t>
  </si>
  <si>
    <t>241</t>
  </si>
  <si>
    <t>242</t>
  </si>
  <si>
    <t>243</t>
  </si>
  <si>
    <t>UNIVERSIDAD AUTONOMA DE BAJA CALIFORNIA</t>
  </si>
  <si>
    <t>244</t>
  </si>
  <si>
    <t>245</t>
  </si>
  <si>
    <t>246</t>
  </si>
  <si>
    <t>UNIVERSIDAD AUTONOMA DEL ESTADO DE MEXICO</t>
  </si>
  <si>
    <t>247</t>
  </si>
  <si>
    <t>248</t>
  </si>
  <si>
    <t>UNIVERSIDAD AUTONOMA DE NUEVO LEON</t>
  </si>
  <si>
    <t>249</t>
  </si>
  <si>
    <t>UNIVERSIDAD DE GUADALAJARA</t>
  </si>
  <si>
    <t>250</t>
  </si>
  <si>
    <t>251</t>
  </si>
  <si>
    <t>CENTRO DE INVESTIGACION EN MATERIALES AVANZADOS, S.C.</t>
  </si>
  <si>
    <t>252</t>
  </si>
  <si>
    <t>UNIVERSIDAD AUTONOMA DE CIUDAD JUAREZ</t>
  </si>
  <si>
    <t>253</t>
  </si>
  <si>
    <t>254</t>
  </si>
  <si>
    <t>CENTRO DE INVESTIGACIONES BIOLOGICAS DEL NOROESTE SC</t>
  </si>
  <si>
    <t>255</t>
  </si>
  <si>
    <t>256</t>
  </si>
  <si>
    <t>257</t>
  </si>
  <si>
    <t>258</t>
  </si>
  <si>
    <t>INSTITUTO DE ECOLOGÍA</t>
  </si>
  <si>
    <t>259</t>
  </si>
  <si>
    <t>UNIVERSIDAD AUTONOMA DE SINALOA</t>
  </si>
  <si>
    <t>260</t>
  </si>
  <si>
    <t>261</t>
  </si>
  <si>
    <t>262</t>
  </si>
  <si>
    <t>263</t>
  </si>
  <si>
    <t>264</t>
  </si>
  <si>
    <t>1702503-1</t>
  </si>
  <si>
    <t>265</t>
  </si>
  <si>
    <t>UNIVERSIDAD AUTÓNOMA METROPOLITANA UNIDAD XOCHIMILCO</t>
  </si>
  <si>
    <t>1704285-5</t>
  </si>
  <si>
    <t>266</t>
  </si>
  <si>
    <t>267</t>
  </si>
  <si>
    <t>268</t>
  </si>
  <si>
    <t>269</t>
  </si>
  <si>
    <t>270</t>
  </si>
  <si>
    <t>UNIVERSIDAD DEL PAPALOAPAN</t>
  </si>
  <si>
    <t>271</t>
  </si>
  <si>
    <t>CENTRO DE INVESTIGACIONES EN OPTICA, A.C.</t>
  </si>
  <si>
    <t>272</t>
  </si>
  <si>
    <t>273</t>
  </si>
  <si>
    <t>274</t>
  </si>
  <si>
    <t>275</t>
  </si>
  <si>
    <t>276</t>
  </si>
  <si>
    <t>277</t>
  </si>
  <si>
    <t>278</t>
  </si>
  <si>
    <t>279</t>
  </si>
  <si>
    <t>280</t>
  </si>
  <si>
    <t>281</t>
  </si>
  <si>
    <t>282</t>
  </si>
  <si>
    <t>283</t>
  </si>
  <si>
    <t>284</t>
  </si>
  <si>
    <t>285</t>
  </si>
  <si>
    <t>HOSPITAL JUAREZ DE MEXICO</t>
  </si>
  <si>
    <t>286</t>
  </si>
  <si>
    <t>287</t>
  </si>
  <si>
    <t>INSTITUTO NACIONAL DE GERIATRIA</t>
  </si>
  <si>
    <t>288</t>
  </si>
  <si>
    <t>289</t>
  </si>
  <si>
    <t>290</t>
  </si>
  <si>
    <t>291</t>
  </si>
  <si>
    <t>292</t>
  </si>
  <si>
    <t>293</t>
  </si>
  <si>
    <t>294</t>
  </si>
  <si>
    <t>295</t>
  </si>
  <si>
    <t>296</t>
  </si>
  <si>
    <t>HOSPITAL INFANTIL DE MEXICO FEDERICO GOMEZ</t>
  </si>
  <si>
    <t>297</t>
  </si>
  <si>
    <t>298</t>
  </si>
  <si>
    <t>UNIVERSIDAD AUTONOMA DE NAYARIT</t>
  </si>
  <si>
    <t>299</t>
  </si>
  <si>
    <t>UNIVERSIDAD AUTONOMA DE ZACATECAS "FRANCISCO GARCIA SALINAS"</t>
  </si>
  <si>
    <t>300</t>
  </si>
  <si>
    <t>301</t>
  </si>
  <si>
    <t>302</t>
  </si>
  <si>
    <t>303</t>
  </si>
  <si>
    <t>INSTITUTO NACIONAL DE NEUROLOGIA Y NEUROCIRUGIA MANUEL VELASCO SUAREZ</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</si>
  <si>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</si>
  <si>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</si>
  <si>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</si>
  <si>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</si>
  <si>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</si>
  <si>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</si>
  <si>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</si>
  <si>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</si>
  <si>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</si>
  <si>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</si>
  <si>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</si>
  <si>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</si>
  <si>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</si>
  <si>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</si>
  <si>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</si>
  <si>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</si>
  <si>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</si>
  <si>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</si>
  <si>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</si>
  <si>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</si>
  <si>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</si>
  <si>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</si>
  <si>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</si>
  <si>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1602701-81</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</si>
  <si>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</si>
  <si>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</si>
  <si>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</si>
  <si>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</si>
  <si>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</si>
  <si>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</si>
  <si>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</si>
  <si>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</si>
  <si>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</si>
  <si>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</si>
  <si>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</si>
  <si>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</si>
  <si>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</si>
  <si>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</si>
  <si>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</si>
  <si>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</si>
  <si>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</si>
  <si>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</si>
  <si>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</si>
  <si>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</si>
  <si>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</si>
  <si>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</si>
  <si>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</si>
  <si>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</si>
  <si>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</si>
  <si>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</si>
  <si>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</si>
  <si>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Universidad Autónoma de Baja California</t>
  </si>
  <si>
    <t>354</t>
  </si>
  <si>
    <t>355</t>
  </si>
  <si>
    <t>356</t>
  </si>
  <si>
    <t>357</t>
  </si>
  <si>
    <t>358</t>
  </si>
  <si>
    <t>Universidad Autónoma de Yucatán</t>
  </si>
  <si>
    <t>359</t>
  </si>
  <si>
    <t>360</t>
  </si>
  <si>
    <t>Universidad Intercultural del Estado de Puebla</t>
  </si>
  <si>
    <t>361</t>
  </si>
  <si>
    <t>362</t>
  </si>
  <si>
    <t>363</t>
  </si>
  <si>
    <t>364</t>
  </si>
  <si>
    <t>365</t>
  </si>
  <si>
    <t>Universidad Autónoma de Coahuila</t>
  </si>
  <si>
    <t>366</t>
  </si>
  <si>
    <t>367</t>
  </si>
  <si>
    <t>Instituto Nacional de Astrofísica, Óptica y Electrónica (INAOE)</t>
  </si>
  <si>
    <t>Estrategia de comunicación territorial y construcción de espacio público a través de las HCTI</t>
  </si>
  <si>
    <t>368</t>
  </si>
  <si>
    <t>369</t>
  </si>
  <si>
    <t>Instituto Nacional de Salud Publica</t>
  </si>
  <si>
    <t>Convocatoria 2021 para la presentación de proyectos de investigación e incidencia orientados a la adaptación y mitigación del cambio climático y la mejora de la calidad del aire en ciudades mexicanas</t>
  </si>
  <si>
    <t>Impactos del cambio climático y de la contaminación del aire en la salud de la población mexicana: co-beneficios de la adaptación y mitigación en Zonas Metropolitanas de México.</t>
  </si>
  <si>
    <t>C-553/2021</t>
  </si>
  <si>
    <t>370</t>
  </si>
  <si>
    <t>371</t>
  </si>
  <si>
    <t>Instituto de Ecología, A.C.</t>
  </si>
  <si>
    <t>Rehabilitación de humedales urbanos con participación ciudadana para mitigar la emisión de gases de efecto invernadero, disminuir la temperatura ambiental y mitigar las inundaciones en Xalapa Veracruz.</t>
  </si>
  <si>
    <t>C-555/2021</t>
  </si>
  <si>
    <t>372</t>
  </si>
  <si>
    <t>Colegio de Sonora</t>
  </si>
  <si>
    <t>Contribuyendo a descarbonizar las ciudades mexicanas a través de un ecosistema de transporte eléctrico y movilidades sustentables: Estudios de caso en dos ciudades polares (Cuernavaca, Morelos y Hermosillo, Sonora).</t>
  </si>
  <si>
    <t>1800437-1</t>
  </si>
  <si>
    <t>C-579/2021</t>
  </si>
  <si>
    <t>373</t>
  </si>
  <si>
    <t>Universidad Autónoma Metropolitana Unidad Azcapotzalco</t>
  </si>
  <si>
    <t>Contaminación atmosférica en la Megalópolis de la ZMVM: fuentes, dispersión, su efecto en el cambio climático, salud de la población, percepción del riesgo y posibilidades de mitigación.</t>
  </si>
  <si>
    <t>1704285-1</t>
  </si>
  <si>
    <t>C-556/2021</t>
  </si>
  <si>
    <t>374</t>
  </si>
  <si>
    <t>Ciudades resilientes al cambio climático: colaboración interdisciplinaria para la recuperación y restauración del ecosistema del desierto de Sonora en entornos urbanos para mejorar la calidad del aire.</t>
  </si>
  <si>
    <t>C-557/2021</t>
  </si>
  <si>
    <t>375</t>
  </si>
  <si>
    <t>Herramientas y estrategias para la toma de decisiones en cambio climático, calidad del aire y desarrollo sostenible en la megalópolis del valle de México.</t>
  </si>
  <si>
    <t>C-558/2021</t>
  </si>
  <si>
    <t>376</t>
  </si>
  <si>
    <t>377</t>
  </si>
  <si>
    <t>378</t>
  </si>
  <si>
    <t>379</t>
  </si>
  <si>
    <t>380</t>
  </si>
  <si>
    <t>381</t>
  </si>
  <si>
    <t>Instituto Nacional de Salud Pública</t>
  </si>
  <si>
    <t>382</t>
  </si>
  <si>
    <t>Centro de Investigación en Materiales Avanzados (CIMAV)</t>
  </si>
  <si>
    <t>Consolidación del Programa Nacional Estratégico en conocimiento y gestión en cuencas del ciclo socio-natural del agua, para el bien común y la justicia ambiental</t>
  </si>
  <si>
    <t>C-638/2021</t>
  </si>
  <si>
    <t>383</t>
  </si>
  <si>
    <t>384</t>
  </si>
  <si>
    <t>385</t>
  </si>
  <si>
    <t>386</t>
  </si>
  <si>
    <t>387</t>
  </si>
  <si>
    <t>388</t>
  </si>
  <si>
    <t>389</t>
  </si>
  <si>
    <t>390</t>
  </si>
  <si>
    <t>SOCIEDAD CIENTÍFICA MEXICANA DE ECOLOGÍA A.C,</t>
  </si>
  <si>
    <t>Convocatoria Fortalecimiento de Actividades Vinculadas con la Promoción, Difusión y Divulgación de las Humanidades, Ciencias, Tecnologías y la Innovación: Academias y Sociedades Científicas 2021</t>
  </si>
  <si>
    <t>Programa de la Sociedad Científica Mexicana de Ecología para la promoción, difusión y acceso universal al conocimiento en materia de ecología para la sociedad mexicana.</t>
  </si>
  <si>
    <t>3.2.1. Actividades generales</t>
  </si>
  <si>
    <t>C-591/2021</t>
  </si>
  <si>
    <t>391</t>
  </si>
  <si>
    <t>392</t>
  </si>
  <si>
    <t>393</t>
  </si>
  <si>
    <t>394</t>
  </si>
  <si>
    <t>SOCIEDAD MEXICANA DE ELECTROQUÍMICA , A.C.</t>
  </si>
  <si>
    <t>Impulsando la promoción, difusión y divulgación de la electroquímica en México. Actividades de la SMEQ 2021-2024</t>
  </si>
  <si>
    <t>C-595/2021</t>
  </si>
  <si>
    <t>395</t>
  </si>
  <si>
    <t>ACADEMIA DE INVESTIGACION EN BIOLOGIA DE LA REPRODUCCION, A.C.</t>
  </si>
  <si>
    <t>Difusion de Investigación en Biología de la Reproducción</t>
  </si>
  <si>
    <t>C-596/2021</t>
  </si>
  <si>
    <t>396</t>
  </si>
  <si>
    <t>397</t>
  </si>
  <si>
    <t>SOCIEDAD MEXICANA DE FITOPATOLOGIA, A.C.</t>
  </si>
  <si>
    <t>PROMOCIÓN Y DIVULGACIÓN DE LOS AVANCES CIENTÍFICOS Y TÉCNICOS DE LA CIENCIA FITOPATOLÓGICA</t>
  </si>
  <si>
    <t>C-598/2021</t>
  </si>
  <si>
    <t>398</t>
  </si>
  <si>
    <t>SOCIEDAD MEXICANA DE MATERIALES, A.C.</t>
  </si>
  <si>
    <t>Fortalecimiento del sistema de investigación en materiales para la promoción y difusión de actividades científicas y desarrollos tecnológicos enfocados en la solución de problemas sociales basándose en los programas nacionales estratégicos del CONACYT</t>
  </si>
  <si>
    <t>C-599/2021</t>
  </si>
  <si>
    <t>399</t>
  </si>
  <si>
    <t>SOCIEDAD MEXICANA DE COMPUTACION CIENTIFICA Y SUS APLICACIONES, A.C.</t>
  </si>
  <si>
    <t>Promoción de actividades de acercamiento y cooperación entre alumnos, profesores, investigadores y profesionales nacionales y extranjeros interesados en el estudio e investigación de la Computación Científica y la Matemática Aplicada.</t>
  </si>
  <si>
    <t>C-600/2021</t>
  </si>
  <si>
    <t>400</t>
  </si>
  <si>
    <t>ASOCIACIÓN MEXICANA DE MASTOZOOLOGÍA, A.C.</t>
  </si>
  <si>
    <t>Actividades de difusión y divulgación de la ciencia de la Asociación Mexicana de Mastozoología, A.C.</t>
  </si>
  <si>
    <t>C-601/2021</t>
  </si>
  <si>
    <t>401</t>
  </si>
  <si>
    <t>Programa de fomento a la ciencia abierta a través de la promoción y la difusión del conocimiento sobre las aves y su conservación en México</t>
  </si>
  <si>
    <t>C-602/2021</t>
  </si>
  <si>
    <t>402</t>
  </si>
  <si>
    <t>SOCIEDAD MEXICANA DE BIOQUIMICA, A.C.</t>
  </si>
  <si>
    <t>Apoyo para la organización de los Congresos Nacionales de la Sociedad Mexicana de Bioquímica, A. C.</t>
  </si>
  <si>
    <t>C-603/2021</t>
  </si>
  <si>
    <t>403</t>
  </si>
  <si>
    <t>ACADEMIA MEXICANA DE COMPUTACIÓN AC</t>
  </si>
  <si>
    <t>Reunión Anual Academia Mexicana de Computación para el período 2021-2024</t>
  </si>
  <si>
    <t>C-604/2021</t>
  </si>
  <si>
    <t>404</t>
  </si>
  <si>
    <t>405</t>
  </si>
  <si>
    <t>Academia Entomológica de México A.C.</t>
  </si>
  <si>
    <t>PROMOCIÓN. DIVULGACIÓN Y DIFUSIÓN DE LA ENTOMOLOGÍA EN MÉXICO</t>
  </si>
  <si>
    <t>C-606/2021</t>
  </si>
  <si>
    <t>406</t>
  </si>
  <si>
    <t>SOCIEDAD MEXICANA DE ASTROBIOLOGÍA, A.C.</t>
  </si>
  <si>
    <t>Astrobiología en México</t>
  </si>
  <si>
    <t>C-607/2021</t>
  </si>
  <si>
    <t>407</t>
  </si>
  <si>
    <t>SOCIEDAD BOTÁNICA DE MÉXICO, A.C.</t>
  </si>
  <si>
    <t>Fortalecimiento de las actividades de difusión, educación, promoción y divulgación de la Sociedad Botánica de México</t>
  </si>
  <si>
    <t>C-608/2021</t>
  </si>
  <si>
    <t>408</t>
  </si>
  <si>
    <t>409</t>
  </si>
  <si>
    <t>410</t>
  </si>
  <si>
    <t>411</t>
  </si>
  <si>
    <t>412</t>
  </si>
  <si>
    <t>413</t>
  </si>
  <si>
    <t>FACULTAD DE MEDICINA</t>
  </si>
  <si>
    <t>1602701-22</t>
  </si>
  <si>
    <t>414</t>
  </si>
  <si>
    <t>UNIVERSIDAD DE CIENCIAS Y ARTES DE CHIAPAS</t>
  </si>
  <si>
    <t>415</t>
  </si>
  <si>
    <t>FACULTAD DE CIENCIAS</t>
  </si>
  <si>
    <t>416</t>
  </si>
  <si>
    <t>417</t>
  </si>
  <si>
    <t>INSTITUTO DE BIOLOGÍA</t>
  </si>
  <si>
    <t>418</t>
  </si>
  <si>
    <t>419</t>
  </si>
  <si>
    <t>420</t>
  </si>
  <si>
    <t>421</t>
  </si>
  <si>
    <t>422</t>
  </si>
  <si>
    <t>CENTRO DE INVESTIGACIÓN EN MATEMÁTICAS, A.C.</t>
  </si>
  <si>
    <t>423</t>
  </si>
  <si>
    <t>424</t>
  </si>
  <si>
    <t>INSTITUTO NACIONAL DE ASTROFISICA OPTICA Y ELECTRONICA</t>
  </si>
  <si>
    <t>425</t>
  </si>
  <si>
    <t>426</t>
  </si>
  <si>
    <t>427</t>
  </si>
  <si>
    <t>428</t>
  </si>
  <si>
    <t>429</t>
  </si>
  <si>
    <t>Escuela Mexicana de Ventilación (EMV)</t>
  </si>
  <si>
    <t>430</t>
  </si>
  <si>
    <t>431</t>
  </si>
  <si>
    <t>INSTITUTO DE INVESTIGACIONES EN ECOSISTEMAS Y SUSTENTABILIDAD</t>
  </si>
  <si>
    <t>Convocatoria 2021 para la elaboración de propuestas para el desarrollo de proyectos nacionales de investigación e incidencia para la soberanía alimentaria</t>
  </si>
  <si>
    <t>Alternativas agroecológicas integradas para minimizar el uso de plaguicidas en sistemas hortícolas</t>
  </si>
  <si>
    <t>C-643/2021</t>
  </si>
  <si>
    <t>432</t>
  </si>
  <si>
    <t>Colegio de Postgraduados Campus Montecillo</t>
  </si>
  <si>
    <t>LOS HONGOS COMESTIBLES CULTIVADOS Y SILVESTRES COMO PROMOTORES DE DESARROLLO RURAL SUSTENTABLE, SOBERANIA ALIMENTARIA Y SISTEMAS AGROECOLOGICOS</t>
  </si>
  <si>
    <t>1700033-7</t>
  </si>
  <si>
    <t>C-644/2021</t>
  </si>
  <si>
    <t>433</t>
  </si>
  <si>
    <t>Programa sanitario en rebaños caprinos para aumentar la eficiencia productiva y la seguridad alimentaria, en zonas marginales del municipio de Juventino Rosas, Guanajuato, México.</t>
  </si>
  <si>
    <t>C-618/2021</t>
  </si>
  <si>
    <t>434</t>
  </si>
  <si>
    <t>Aflatoxinas en maíces criollos e híbridos, y su presencia  en enfermedades pulmonares de México (cáncer de pulmón, aspergilosis, tuberculosis  y Covid-19).</t>
  </si>
  <si>
    <t>C-645/2021</t>
  </si>
  <si>
    <t>435</t>
  </si>
  <si>
    <t>Sistema integral de producción de alimentos funcionales para uso estratégico en dietas rurales pro-salud y autoabasto familiar</t>
  </si>
  <si>
    <t>C-619/2021</t>
  </si>
  <si>
    <t>436</t>
  </si>
  <si>
    <t>INSTITUTO TECNOLOGICO Y DE ESTUDIOS SUPERIORES DE OCCIDENTE, A.C.</t>
  </si>
  <si>
    <t>437</t>
  </si>
  <si>
    <t>COMUNIDAD UNIVERSITARIA DEL GOLFO CENTRO, A.C.</t>
  </si>
  <si>
    <t>Fortalecimiento y habilitación de redes e iniciativas alimentarias de producción y consumo local de economía social y solidaria, en el marco territorial de la zona metropolitana Puebla-Tlaxcala</t>
  </si>
  <si>
    <t>C-620/2021</t>
  </si>
  <si>
    <t>438</t>
  </si>
  <si>
    <t>"Genética, fisiología, y mejoramiento evolutivo-participativo de maíces nativos de Morelos sometidos a manejo agronómico sostenible"</t>
  </si>
  <si>
    <t>C-621/2021</t>
  </si>
  <si>
    <t>439</t>
  </si>
  <si>
    <t>Protección de la propiedad intelectual social del carácter Fijación Biológica de Nitrógeno  del maíz Olotón y aprovechamiento en la seguridad y soberanía alimentarias de México</t>
  </si>
  <si>
    <t>C-646/2021</t>
  </si>
  <si>
    <t>440</t>
  </si>
  <si>
    <t>CENTRO DE INVESTIGACION EN ALIMENTACION Y DESARROLLO, A.C.-MAZATLAN</t>
  </si>
  <si>
    <t>Impacto de la tilapia de cultivo en la Soberanía Alimentaria: inclusión de micro y pequeños acuacultores rurales de dos regiones de Guerrero y Oaxaca a la digitalización(e-comercio),agregación de valor y uso de subproductos y comercialización justa</t>
  </si>
  <si>
    <t>C-622/2021</t>
  </si>
  <si>
    <t>441</t>
  </si>
  <si>
    <t>UNIVERSIDAD AUTONOMA DE TAMAULIPAS</t>
  </si>
  <si>
    <t>442</t>
  </si>
  <si>
    <t>Hacia una soberanía alimentaria autogestiva: fortalecimiento del sistema Milpa a través del manejo agroecológico y de la conservación de recursos genéticos nativos en las regiones de Acapulco y la Costa chica de Guerrero</t>
  </si>
  <si>
    <t>C-641/2021</t>
  </si>
  <si>
    <t>443</t>
  </si>
  <si>
    <t>Colegio de Postgraduados Campus Puebla</t>
  </si>
  <si>
    <t>Dinamización de las unidades de producción campesina para mejorar los circuitos regionales de alimentos saludables y frescos, accesibles a poblaciones rurales y urbanas de bajos ingresos en tres municipios de Puebla</t>
  </si>
  <si>
    <t>1700033-1</t>
  </si>
  <si>
    <t>C-624/2021</t>
  </si>
  <si>
    <t>444</t>
  </si>
  <si>
    <t>INSTITUTO TECNOLÓGICO SUPERIOR DE LA SIERRA NORTE DE PUEBLA</t>
  </si>
  <si>
    <t>Caracterización de la riqueza biocultural del frijol criollo de la Sierra Norte de Puebla para la agrodiversidad sustentable.</t>
  </si>
  <si>
    <t>C-625/2021</t>
  </si>
  <si>
    <t>445</t>
  </si>
  <si>
    <t>CONSERVACIÓN, MEJORAMIENTO PARTICIPATIVO Y APROVECHAMIENTO SUSTENTABLE DE LA DIVERSIDAD DE MAÍCES NATIVOS EN LA REGIÓN CENTRO-SUR DE MÉXICO</t>
  </si>
  <si>
    <t>C-626/2021</t>
  </si>
  <si>
    <t>446</t>
  </si>
  <si>
    <t>Sistema agroacuícola integrado sostenible e incluyente para comedores comunitarios en zonas urbanas y periurbanas: " Un nuevo modelo para lograr la soberanía alimentaría en México"</t>
  </si>
  <si>
    <t>C-627/2021</t>
  </si>
  <si>
    <t>447</t>
  </si>
  <si>
    <t>Rescate y mejoramiento participativo de prácticas agroecológicas tradicionales de producción de carne y leche de las regiones de clima tropical de México para mejorar el autoabasto de alimentos de calidad de las familias campesinas vulnerables</t>
  </si>
  <si>
    <t>C-628/2021</t>
  </si>
  <si>
    <t>448</t>
  </si>
  <si>
    <t>Universidad Autónoma del Estado de Hidalgo</t>
  </si>
  <si>
    <t>Valorización del aguamiel producido en comunidades del Estado de Hidalgo: producción sustentable de jarabe rico en oligofructanos destinado a sectores económicos medio y medio alto.</t>
  </si>
  <si>
    <t>C-629/2021</t>
  </si>
  <si>
    <t>449</t>
  </si>
  <si>
    <t>UNIVERSIDAD AUTONOMA BENITO JUAREZ DE OAXACA</t>
  </si>
  <si>
    <t>INTERVENCIÓN EN EL SISTEMA DE PRODUCCIÓN DE PEQUEÑOS RUMIANTES COMO ESTRATEGIA DE SOBERANÍA ALIMENTARIA EN COMUNIDADES DE ALTA MARGINACIÓN DE LA MIXTECA OAXAQUEÑA</t>
  </si>
  <si>
    <t>C-630/2021</t>
  </si>
  <si>
    <t>450</t>
  </si>
  <si>
    <t>Tecnológico Nacional de México / Instituto Tecnológico de Veracruz</t>
  </si>
  <si>
    <t>Medidas integrales de adaptación al cambio climático para la seguridad alimentaria en la costa central del Golfo de México.</t>
  </si>
  <si>
    <t>1602786-124</t>
  </si>
  <si>
    <t>C-631/2021</t>
  </si>
  <si>
    <t>451</t>
  </si>
  <si>
    <t>Integración de la comunidad Seri de Sonora a los circuitos de suministro de insumos orgánicos para prácticas agrícolas sustentables</t>
  </si>
  <si>
    <t>C-642/2021</t>
  </si>
  <si>
    <t>452</t>
  </si>
  <si>
    <t>Desarrollo de una variedad de frijol pinto (Phaseolus vulgaris L.) de alto rendimiento en densidades bajas y tolerante a sequía para reducir los efectos del cambio climático e incrementar la producción nacional.</t>
  </si>
  <si>
    <t>C-647/2021</t>
  </si>
  <si>
    <t>453</t>
  </si>
  <si>
    <t>454</t>
  </si>
  <si>
    <t>1.1	IMPLEMENTACIÓN DE UNIDADES DE PRODUCCIÓN AGROECOLÓGICA PARA EL AUTOABASTO FAMILIAR.</t>
  </si>
  <si>
    <t>C-633/2021</t>
  </si>
  <si>
    <t>455</t>
  </si>
  <si>
    <t>BENEMERITA UNIVERSIDAD AUTONOMA DE PUEBLA</t>
  </si>
  <si>
    <t>ANÁLISIS DE LA PRODUCCIÓN DE MAÍZ Y FRIJOL GENERADA POR PROMOTORES DE CRECIMIENTO VEGETAL ESTEROIDALES NO TÓXICOS, EN CAMPOS AGRÍCOLAS OAXACA, CHIAPAS Y CIUDAD DE MÉXICO</t>
  </si>
  <si>
    <t>C-634/2021</t>
  </si>
  <si>
    <t>456</t>
  </si>
  <si>
    <t>UNIVERSIDAD MARISTA DE MÉRIDA, A.C.</t>
  </si>
  <si>
    <t>Incidencia en la construcción de políticas públicas para la soberanía alimentaria y la promoción apropiada de la alimentación saludable en nueve localidades de la Reserva de Cuxtal, Mérida.</t>
  </si>
  <si>
    <t>C-635/2021</t>
  </si>
  <si>
    <t>457</t>
  </si>
  <si>
    <t>TECNOLÓGICO DE ESTUDIOS SUPERIORES DE CHICOLOAPAN</t>
  </si>
  <si>
    <t>Estrategia Comunitaria para la Comercialización de Productos Saludables de Productores Primarios en Redes Locales y Centrales de Abasto a través de Propuestas Tecnológicas para Producción y Conservación.</t>
  </si>
  <si>
    <t>C-636/2021</t>
  </si>
  <si>
    <t>458</t>
  </si>
  <si>
    <t>Proyecto para la Conformación de un “Observatorio de Propiedad Intelectual y Transferencia Tecnológica”</t>
  </si>
  <si>
    <t>C-585/2021</t>
  </si>
  <si>
    <t>459</t>
  </si>
  <si>
    <t>Plataforma para el desarrollo y fabricación de sensores y actuadores inteligentes aplicados en energía, salud, y seguridad – iSensMEX</t>
  </si>
  <si>
    <t>460</t>
  </si>
  <si>
    <t>461</t>
  </si>
  <si>
    <t>El Colegio de Jalisco A.C.</t>
  </si>
  <si>
    <t>Ecosistema Nacional de Información sobre Vivienda y Hábitat Sustentable (ENI-VivHaS)</t>
  </si>
  <si>
    <t>C-640/2021</t>
  </si>
  <si>
    <t>462</t>
  </si>
  <si>
    <t>Centro de Investigación y Asistencia en Tecnología y Diseño del Estado de Jalisco, A.C. (CIATEJ)</t>
  </si>
  <si>
    <t>463</t>
  </si>
  <si>
    <t>Centro de Investigación en Alimentación y Desarrollo, A.C. (CIAD)</t>
  </si>
  <si>
    <t>464</t>
  </si>
  <si>
    <t>Centro de Geociencias, Universidad Nacional Autónoma de México</t>
  </si>
  <si>
    <t>Plataforma Nacional Energía Ambiente y Sociedad. Fase 2: Consolidación y desarrollo de herramientas de modelado y planificación</t>
  </si>
  <si>
    <t>465</t>
  </si>
  <si>
    <t>466</t>
  </si>
  <si>
    <t>467</t>
  </si>
  <si>
    <t>FUNDACION IMSS AC</t>
  </si>
  <si>
    <t>UNIVERSIDAD AUTONOMA DE TLAXCALA</t>
  </si>
  <si>
    <t>EL COLEGIO DE SAN LUIS, A.C.</t>
  </si>
  <si>
    <t>ACADEMIA NACIONAL DE INVESTIGACION Y DESARROLLO, A.C.</t>
  </si>
  <si>
    <t>INSTITUTO DE ESTUDIOS SUPERIORES DE TAMAULIPAS, A.C.</t>
  </si>
  <si>
    <t>UNIVERSIDAD AUTONOMA DE CHIAPAS</t>
  </si>
  <si>
    <t>FACULTAD DE INGENIERÍA</t>
  </si>
  <si>
    <t>UNIVERSIDAD POLITECNICA DE CHIAPAS</t>
  </si>
  <si>
    <t>FACULTAD DE ARQUITECTURA</t>
  </si>
  <si>
    <t>INSTITUTO TECNOLOGICO SUPERIOR DEL OCCIDENTE DEL ESTADO DE HIDALGO</t>
  </si>
  <si>
    <t>Cooperación Comunitaria CC ONG México A.C.</t>
  </si>
  <si>
    <t>Corporación Mexicana de Investigación en Materiales, S.A. de C.V.</t>
  </si>
  <si>
    <t>CENTRO DE INVESTIGACIONES Y ESTUDIOS SUPERIORES EN ANTROPOLOGÍA SOCIAL</t>
  </si>
  <si>
    <t>INSTITUTO POTOSINO DE INVESTIGACIÓN CIENTÍFICA Y TECNOLÓGICA, A.C.</t>
  </si>
  <si>
    <t>EL COLEGIO DE LA FRONTERA SUR UNIDAD SAN CRISTÓBAL</t>
  </si>
  <si>
    <t>COLEGIO DE POSTGRADUADOS</t>
  </si>
  <si>
    <t>CENTRO DE INVESTIGACIONES BIOLÓGICAS DEL NOROESTE SC</t>
  </si>
  <si>
    <t>EL COLEGIO DE LA FRONTERA SUR UNIDAD VILLAHERMOSA</t>
  </si>
  <si>
    <t>UNIVERSIDAD AUTÓNOMA CHAPINGO</t>
  </si>
  <si>
    <t>EL COLEGIO MEXIQUENSE, A.C.</t>
  </si>
  <si>
    <t>UNIVERSIDAD AUTÓNOMA METROPOLITANA UNIDAD CUAJIMALPA</t>
  </si>
  <si>
    <t>INSTITUTO TECNOLÓGICO Y ESTUDIOS SUPERIORES DE MONTERREY, CAMPUS SONORA NORTE</t>
  </si>
  <si>
    <t>UNIVERSIDAD AUTÓNOMA DE YUCATÁN</t>
  </si>
  <si>
    <t>CIESAS-PACÍFICO SUR</t>
  </si>
  <si>
    <t>OFICINA DE PROGRAMA DE GOBIERNO</t>
  </si>
  <si>
    <t>Centro Nayarita de Innovación y Transferencia de Tecnología, A.C.</t>
  </si>
  <si>
    <t>Universidad Autónoma de Campeche</t>
  </si>
  <si>
    <t>CIATEQ, A.C. Centro de Tecnología Avanzada (CIATEQ)</t>
  </si>
  <si>
    <t>Universidad Politécnica de Chiapas</t>
  </si>
  <si>
    <t>Escuela Modelo SCP</t>
  </si>
  <si>
    <t>Fundación Tosepan, A.C.</t>
  </si>
  <si>
    <t>Tecnológico Nacional de México / Instituto Tecnológico de Oaxaca</t>
  </si>
  <si>
    <t>FONDO PARA LA PAZ, IAP</t>
  </si>
  <si>
    <t>CENTRO DEL CAMBIO GLOBAL Y LA SUSTENTABILIDAD, A.C.</t>
  </si>
  <si>
    <t>CENTRO DE INVESTIGACIONES Y ESTUDIOS SUPERIORES EN ANTROPOLOGIA SOCIAL</t>
  </si>
  <si>
    <t>UNIVERSIDAD INTERCULTURAL DEL ESTADO DE MEXICO</t>
  </si>
  <si>
    <t>INSTITUTO TECNOLOGICO SUPERIOR DE CAJEME</t>
  </si>
  <si>
    <t>UNIVERSIDAD DE LA SIERRA JUAREZ</t>
  </si>
  <si>
    <t>UNIVERSIDAD VERACRUZANA</t>
  </si>
  <si>
    <t>Instituto de la Juventud</t>
  </si>
  <si>
    <t>Universidad Autónoma Metropolitana Unidad Xochimilco</t>
  </si>
  <si>
    <t>EL COLEGIO DE SONORA OPD</t>
  </si>
  <si>
    <t>Pro Esteros, A. C.</t>
  </si>
  <si>
    <t>INVESTIGACIÓN Y ACCIÓN BIOCULTURAL, ÁNIMA MUNDI, A.C.</t>
  </si>
  <si>
    <t>INSTITUTO DE INVESTIGACIONES DR. JOSE MARIA LUIS MORA</t>
  </si>
  <si>
    <t>UNIVERSIDAD INTERCULTURAL DE CHIAPAS</t>
  </si>
  <si>
    <t>Investigación y Diálogo para la Autogestión Social A.C.</t>
  </si>
  <si>
    <t>DONATTO DANIEL BADILLO CUEVAS</t>
  </si>
  <si>
    <t>UNIVERSIDAD AUTONOMA CHAPINGO</t>
  </si>
  <si>
    <t>CIESAS-SURESTE</t>
  </si>
  <si>
    <t>UNIVERSIDAD AUTÓNOMA DE NUEVO LEÓN</t>
  </si>
  <si>
    <t>RED DE POSGRADOS EN EDUCACIÓN, A.C.</t>
  </si>
  <si>
    <t>UNIVERSIDAD AUTÓNOMA DE NAYARIT</t>
  </si>
  <si>
    <t>COMISIÓN DE SALUD FRONTERIZA MÉXICO ESTADOS UNIDOS</t>
  </si>
  <si>
    <t>CIESAS-CIUDAD DE MÉXICO</t>
  </si>
  <si>
    <t>UNIVERSIDAD AUTÓNOMA DE QUERÉTARO</t>
  </si>
  <si>
    <t>UNIVERSIDAD JUÁREZ DEL ESTADO DE DURANGO</t>
  </si>
  <si>
    <t>UNIVERSIDAD AUTÓNOMA DE COAHUILA</t>
  </si>
  <si>
    <t>Asociación Nacional de Empresas Comercializadoras de Productores del Campo A.C. (ANEC)</t>
  </si>
  <si>
    <t>Altus Biopharm, S.A.P.I. de C.V. (ALTUS)</t>
  </si>
  <si>
    <t>Universidad Veracruzana (UV)</t>
  </si>
  <si>
    <t>Universidad Autónoma de Yucatán (UADY)</t>
  </si>
  <si>
    <t>Universidad Autónoma de Chapingo (UACh)</t>
  </si>
  <si>
    <t>Universidad Autónoma de Guerrero</t>
  </si>
  <si>
    <t>El Colegio de Sonora</t>
  </si>
  <si>
    <t>Secretaría de Salud de la Ciudad de México (SEDESA)</t>
  </si>
  <si>
    <t>Facultad Latinoamericana de Ciencias Sociales, (Sede México)</t>
  </si>
  <si>
    <t>Centro de Investigación y Asistencia en Tecnología y Diseño del Estado de Jalisco</t>
  </si>
  <si>
    <t>Universidad Autónoma Metropolitana Unidad Lerma</t>
  </si>
  <si>
    <t>HOSPITAL GENERAL DR. MANUEL GEA GONZÁLEZ</t>
  </si>
  <si>
    <t>INSTITUTO NACIONAL DE REHABILITACION LUIS GUILLERMO IBARRA IBARRA</t>
  </si>
  <si>
    <t>INSTITUTO NACIONAL DE SALUD PUBLICA</t>
  </si>
  <si>
    <t>Fundación IMSS, A.C.</t>
  </si>
  <si>
    <t>Universidad Autónoma Metropolitana Unidad Cuajimalpa</t>
  </si>
  <si>
    <t>INSTITUTO NACIONAL DE INVESTIGACIONES NUCLEARES</t>
  </si>
  <si>
    <t>FACULTAD DE FARMACIA</t>
  </si>
  <si>
    <t>INSTITUTO TECNOLOGICO Y DE ESTUDIOS SUPERIORES DE MONTERREY, CAMPUS MONTERREY</t>
  </si>
  <si>
    <t>INSTITUTO NACIONAL DE MEDICINA GENÓMICA</t>
  </si>
  <si>
    <t>Universidad Autónoma de Querétaro - Campus Aeropuerto</t>
  </si>
  <si>
    <t>CENTRO DE INVESTIGACIONES REGIONALES DR. HIDEYO NOGUCHI</t>
  </si>
  <si>
    <t>Tecnológico Nacional de México / Instituto Tecnológico de Chetumal</t>
  </si>
  <si>
    <t>INSTITUTO DE INVESTIGACIONES ANTROPOLOGICAS</t>
  </si>
  <si>
    <t>EL COLEGIO DE MICHOACAN, A.C.</t>
  </si>
  <si>
    <t>Tecnológico Nacional de México / Instituto Tecnológico de Pachuca</t>
  </si>
  <si>
    <t>UNIVERSIDAD AUTONOMA DE AGUASCALIENTES</t>
  </si>
  <si>
    <t>INSTITUTO DE INVESTIGACIONES EN MATEMÁTICAS APLICADAS Y EN SISTEMAS</t>
  </si>
  <si>
    <t>Tecnológico Nacional de México / Centro Nacional de Investigación y Desarrollo Tecnológico</t>
  </si>
  <si>
    <t>EL COLEGIO DE MÉXICO, A.C.</t>
  </si>
  <si>
    <t>CIATEQ, A.C. CENTRO DE TECNOLOGIA AVANZADA (CIATEQ)</t>
  </si>
  <si>
    <t>INSTITUTO DE RADIOASTRONOMÍA Y ASTROFÍSICA</t>
  </si>
  <si>
    <t>TECNOLOGICO DE ESTUDIOS SUPERIORES DE ECATEPEC</t>
  </si>
  <si>
    <t>UNIVERSIDAD LA SALLE, A.C.</t>
  </si>
  <si>
    <t>CENTRO DE INVESTIGACIÓN EN CIENCIAS DE INFORMACIÓN GEOESPACIAL, A.C.</t>
  </si>
  <si>
    <t>INSTITUTO NACIONAL DE ANTROPOLOGIA E HISTORIA</t>
  </si>
  <si>
    <t>Centro de Investigación y de Estudios Avanzados del Instituto Politécnico Nacional. / Unidad Monterrey</t>
  </si>
  <si>
    <t>Universidad Autónoma de Querétaro - Campus Centro Universitario</t>
  </si>
  <si>
    <t>INSTITUTO NACIONAL DE ENFERMEDADES RESPIRATORIAS ISMAEL COSIO VILLEGAS</t>
  </si>
  <si>
    <t>CENTROS CULTURALES DE MEXICO, A.C.</t>
  </si>
  <si>
    <t>UNIVERSIDAD DEL MAR</t>
  </si>
  <si>
    <t>UNIVERSIDAD POLITÉCNICA DE SANTA ROSA JÁUREGUI</t>
  </si>
  <si>
    <t>Instituto de Biotecnología de la Universidad Nacional Autónoma de México</t>
  </si>
  <si>
    <t>LABORATORIO AVI-MEX, S.A. DE C.V.</t>
  </si>
  <si>
    <t>Instituto de Investigaciones en Ecosistemas y Sustentabilidad, UNAM</t>
  </si>
  <si>
    <t>Hospital Psiquiátrico Infantil Dr. Juan N. Navarro</t>
  </si>
  <si>
    <t>Instituto Nacional de Psiquiatría Ramón de la Fuente Muñiz</t>
  </si>
  <si>
    <t>Centros de Integración Juvenil, A.C.</t>
  </si>
  <si>
    <t>Instituto Nacional de Ciencias Médicas y Nutrición Salvador Subirán</t>
  </si>
  <si>
    <t>Centro de Investigaciones y Estudios Superiores en Antropología Social</t>
  </si>
  <si>
    <t>INSTITUTO DE INVESTIGACIONES JURÍDICAS</t>
  </si>
  <si>
    <t>UNIVERSIDAD AUTÓNOMA DE TLAXCALA</t>
  </si>
  <si>
    <t>UNIVERSIDAD AUTÓNOMA DEL ESTADO DE MÉXICO</t>
  </si>
  <si>
    <t>UNIVERSIDAD AUTÓNOMA METROPOLITANA, UNIDAD LERMA</t>
  </si>
  <si>
    <t>UNIVERSIDAD AUTÓNOMA METROPOLITANA UNIDAD AZCAPOTZALCO</t>
  </si>
  <si>
    <t>UNIVERSIDAD MICHOACANA DE SAN NICOLÁS DE HIDALGO</t>
  </si>
  <si>
    <t>Tecnológico Nacional de México / Instituto Tecnológico de Chiná</t>
  </si>
  <si>
    <t>El Colegio de La Frontera Sur Unidad Tapachula</t>
  </si>
  <si>
    <t>Instituto para el Medio Ambiente y Desarrollo Sustentable del Estado de Colima</t>
  </si>
  <si>
    <t>Elisa Carolina López Gómez</t>
  </si>
  <si>
    <t>El Charco del Ingenio AC</t>
  </si>
  <si>
    <t>Instituto Nacional de Antropología E Historia</t>
  </si>
  <si>
    <t>Municipio de Tepic Nayarit</t>
  </si>
  <si>
    <t>Amigos Del Jardín Etnobotánico de la Ciudad de Oaxaca de Juárez, A.C.</t>
  </si>
  <si>
    <t>Universidad Autónoma de Querétaro</t>
  </si>
  <si>
    <t>Sociedad Jardín Botánico de Los Mochis I.A.P.</t>
  </si>
  <si>
    <t>Universidad Tecnológica de Hermosillo Sonora</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</si>
  <si>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</si>
  <si>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</si>
  <si>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</si>
  <si>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</si>
  <si>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</si>
  <si>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</si>
  <si>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</si>
  <si>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</si>
  <si>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</si>
  <si>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</si>
  <si>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</si>
  <si>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</si>
  <si>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</si>
  <si>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</si>
  <si>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</si>
  <si>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</si>
  <si>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</si>
  <si>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</si>
  <si>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</si>
  <si>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</si>
  <si>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</si>
  <si>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</si>
  <si>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</si>
  <si>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</si>
  <si>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</si>
  <si>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</si>
  <si>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</si>
  <si>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</si>
  <si>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</si>
  <si>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</si>
  <si>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</si>
  <si>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</si>
  <si>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</si>
  <si>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</si>
  <si>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</si>
  <si>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</si>
  <si>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</si>
  <si>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</si>
  <si>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</si>
  <si>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</si>
  <si>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</si>
  <si>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</si>
  <si>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</si>
  <si>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</si>
  <si>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</si>
  <si>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</si>
  <si>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</si>
  <si>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</si>
  <si>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</si>
  <si>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</si>
  <si>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</si>
  <si>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</si>
  <si>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</si>
  <si>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</si>
  <si>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</si>
  <si>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</si>
  <si>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</si>
  <si>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</si>
  <si>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</si>
  <si>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</si>
  <si>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</si>
  <si>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</si>
  <si>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</si>
  <si>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</si>
  <si>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</si>
  <si>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</si>
  <si>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</si>
  <si>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</si>
  <si>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</si>
  <si>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</si>
  <si>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</si>
  <si>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</si>
  <si>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</si>
  <si>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</si>
  <si>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Convocatoria 2021-2022 “Proyectos nacionales de investigación e incidencia sobre procesos contaminantes, daño tóxico y sus impactos socioambientales asociados con fuentes de origen natural y antropogénico”</t>
  </si>
  <si>
    <t>Convocatoria 2021-2022 “Proyectos nacionales de investigación e incidencia en el conocimiento y la gestión en cuencas del ciclo socio-natural del agua para el bien común y la justicia ambiental”</t>
  </si>
  <si>
    <t>Convocatoria 2020 para la Elaboración de Propuestas de Proyectos de Investigación e Incidencia para una Vivienda Adecuada y Acceso Justo al Hábitat</t>
  </si>
  <si>
    <t>Convocatoria 2021 “Proyectos Nacionales de Investigación e Incidencia para la Sustentabilidad de los Sistemas Socioecológicos”</t>
  </si>
  <si>
    <t>Convocatoria 2021-2024 Proyectos Nacionales de Investigación e Incidencia Orientados al Fomento de la Lectoescritura como Estrategia para la Inclusión Social</t>
  </si>
  <si>
    <t>Convocatoria 2021-2024 “Proyectos nacionales de investigación e incidencia para transitar a un sistema energético social y ambientalmente sustentable”</t>
  </si>
  <si>
    <t>Convocatoria 2021 Elaboración de Propuestas de Proyectos de Investigación e Incidencia que contribuyan a la producción, protección, reconocimiento y resignificación de las memorias y la diversidad cultural y biocultural en México</t>
  </si>
  <si>
    <t>Convocatoria 2021-2024 Proyectos Nacionales de Investigación e Incidencia para Contribuir a la Seguridad Humana</t>
  </si>
  <si>
    <t>Convocatoria de “Ciencia Básica y/o Ciencia de Frontera Modalidad: Paradigmas y Controversias de la Ciencia 2022”</t>
  </si>
  <si>
    <t>Convocatoria 2020-04 “Proyectos de Investigación e Incidencia Social en Salud Mental y Adicciones”</t>
  </si>
  <si>
    <t>Convocatoria 2019 del extinto Fondo Sectorial de Investigación y Desarrollo INMUJERES-CONACYT</t>
  </si>
  <si>
    <t>Convocatoria 2019-03 del “FORDECYT”, “Impulso al Establecimiento de una Red Nacional de Jardines Etnobiológicos”</t>
  </si>
  <si>
    <t>Creación de un Sistema Comunitario de Vigilancia y Monitoreo Ambiental para la Depuración Integral del Ambiente en la Cuenca Atoyac-Zahuapan que garantice los derechos socio-culturales, económicos y de salud de la población residente.</t>
  </si>
  <si>
    <t>DESARROLLO DE UN ESQUEMA INTEGRAL DE EVALUACIÓN DE RIESGO EN SALUD HUMANA POR LA EXPOSICIÓN A MEZCLAS DE TÓXICOS EN BARRIOS URBANOS MARGINADOS DE LA ZONA DEL BAJÍO MEXICANO (SAN LUIS POTOSÍ, GUANAJUATO, ZACATECAS Y QUERÉTARO)</t>
  </si>
  <si>
    <t>Evaluación de riesgo para la salud humana por agentes tóxicos de origen antrópico como herramienta de empoderamiento social. Región Estratégica Ambiental: Norte del Estado de México y Zona Tula, Hidalgo</t>
  </si>
  <si>
    <t>Los riesgos ocupacionales y ambientales para la enfermedad renal crónica y los biomarcadores de su diagnóstico precoz, para una mejor prevención y atención en los artesanos adultos en riesgo.</t>
  </si>
  <si>
    <t>PROGRAMA DE SALUD AMBIENTAL PARA LA DISMINUCIÓN DE LAS DESIGUALDADES SOCIOAMBIENTALES DERIVADAS DE LA EXPOSICIÓN A CONTAMINANTES EN LA REGIÓN DE COATZACOALCOS-MINATITLAN-JALTIPAN DE MORELOS, VERACRUZ.</t>
  </si>
  <si>
    <t>Abordaje transdisciplinario de la epidemia de mesotelioma maligno pleural por exposicion al asbesto en la comunidad de San Pedro Barrientos</t>
  </si>
  <si>
    <t>Ecohidrología para la sustentabilidad y gobernanza del agua y cuencas para el bien común</t>
  </si>
  <si>
    <t>Reapropiación socioambiental para el manejo integral y comunitario de la cuenca Atoyac-Zahuapan</t>
  </si>
  <si>
    <t>Incidencia para la regeneración ecohidrológica y la reapropiación comunitaria de la Cuenca Alta del Río Grande de Santiago</t>
  </si>
  <si>
    <t>Fortalecimiento y articulación de sujetos colectivos para la defensa y gestión del agua en el territorio</t>
  </si>
  <si>
    <t>Sistemas adaptativos para la gestión sustentable del agua en ciudades y cuencas en situación de conflicto y alta presión hídrica</t>
  </si>
  <si>
    <t>DERECHOS HUMANOS Y AGUA EN PUEBLOS INDÍGENAS Y COMUNIDADES VULNERABLES</t>
  </si>
  <si>
    <t>Los trasvases como dispositivos de desigualdad e inseguridad hídrica. Prácticas colectivas para la Justicia Hídrica</t>
  </si>
  <si>
    <t>Procesos formativos y organizativos en los sistemas comunitarios de manejo del ciclo agua vida con enfoque de cuenca en la Montaña de Guerrero.</t>
  </si>
  <si>
    <t>DISPONIBILIDAD DE AGUA EN MEXICO: BALANCE MULTIDIMENSIONAL</t>
  </si>
  <si>
    <t>Fortalecimiento de la economía solidaria y la identidad cultural de los sujetos beneficiados por los programas sembrando vida y jóvenes construyendo el futuro, mediante la transferencia de tecnologías y la implementación de técnicas que propicien vínculos con la actividad turística, como alternativa para la comercialización y aprovechamiento de los productos autóctonos cultivados sin glifosato en el sistema milpa intercalada en árboles frutales miaf-con sabor a México</t>
  </si>
  <si>
    <t>PLAN DE VIVIENDA DIGNA PARA SECTORES EN POBREZA EXTREMA EN LA ZONA SUR DE TAMAULIPAS.</t>
  </si>
  <si>
    <t>Funcionalización sustentable de materiales tecnificados para la mejora del hábitat rural basados en la construcción con tierra</t>
  </si>
  <si>
    <t>SOLUCION INTEGRAL DE LA VIVIENDA RURAL MEDIANTE EL USO DE MATERIALES TRADICIONALES Y ECO-TECNOLOGIAS COMO ALTERNATIVA A LA PROBLEMÁTICA DETECTADA EN LA ZONA DE LA HUASTECA VER TAM SLP EN RELACION A LA HABITABILIDAD Y SUSTENTABILIDAD</t>
  </si>
  <si>
    <t>Intervenciones para promover acciones de auto-mejoramiento sustentable de la vivienda en clima templado</t>
  </si>
  <si>
    <t>Propuesta interdisciplinaria de vivienda sustentable para reducir la vulnerabilidad social de la población periurbana de la ciudad de Mérida, Yucatán.</t>
  </si>
  <si>
    <t>ADECUACIÓN TECNOLÓGICA Y SOCIAL DE LA VIVIENDA EN ZONAS PERIURBANAS A TRAVÉS DE UN ENFOQUE DE SENSIBILIDAD AL AGUA, EN EL CONTEXTO DE ACCESO JUSTO A UNA VIVIENDA ADECUADA EN MÉXICO.</t>
  </si>
  <si>
    <t>Desarrollo de un modelo de producción social replicable de vivienda y hábitat</t>
  </si>
  <si>
    <t>VIVIENDA ECOTECNOLÓGICA BÁSICA: Soluciones transdisciplinarias para transitar de viviendas precarias a viviendas más sostenibles.</t>
  </si>
  <si>
    <t>Acceso justo al hábitat para el Proyecto Ecológico del Lago de Texcoco</t>
  </si>
  <si>
    <t>Producción y gestión social del hábitat adecuado y sustentable para las familias de menores ingresos</t>
  </si>
  <si>
    <t>Viviendas urbanas sustentables y resilientes en México después del COVID-19, desde un enfoque interdisciplinario.</t>
  </si>
  <si>
    <t>Plan estratégico para la gestión de suelo, vivienda adecuada y acceso al hábitat: laboratorio coparticipativo en la UAEMex.</t>
  </si>
  <si>
    <t>CRITERIOS DE ADAPTACIÓN Y RESILIENCIA DEL HÁBITAT SOCIAL EN ZONAS URBANAS Y PERIURBANAS DE ALTA VULNERABILIDAD ANTE FENOMENOS NATURALES (Sismos, huracanes, inundaciones y olas de calor) Región de Estudio: Ciudades del Suroeste Mexicano.</t>
  </si>
  <si>
    <t>Vivienda adecuada, hábitat sustentable y cohesión social. Alternativas para incidir en las condiciones de pobreza urbana en zonas vulnerables de atención prioritaria en tres ciudades de México (Ciudad Juárez, Mérida y Mexicali).</t>
  </si>
  <si>
    <t>Hábitat justo; vivienda rural sustentable para comunidades Purépechas autónomas.</t>
  </si>
  <si>
    <t>Sistema de vivienda modular intraurbano sustentable</t>
  </si>
  <si>
    <t>La vivienda como punto central para el bienestar: Políticas sociales, ambientales y nuevas tecnologías de edificación (Chuun Pak) como instrumentos para la creación de comunidades sustentables.</t>
  </si>
  <si>
    <t>Grandes conjuntos habitacionales deteriorados: de la vivienda recuperada al hábitat adecuado</t>
  </si>
  <si>
    <t>EL ENTORNO DE LA VIVIENDA SOSTENIBLE EN COMUNIDADES VULNERABLES ANTE LOS EVENTOS MEDIO AMBIENTALES</t>
  </si>
  <si>
    <t>Propuesta de mejoramiento sostenible de vivienda y hábitat en comunidades de habla mam: Benito Juárez El Plan y Montecristo, Cacahoatán, Chiapas</t>
  </si>
  <si>
    <t>Propuesta de mitigación a las transformaciones en la habitabilidad de los asentamientos humanos ocasionados por el tren maya en Yucatán.</t>
  </si>
  <si>
    <t>Hacia un encuentro de saberes sobre cuidados, género y sostenibilidad. El papel de los conocimientos locales en la generación de políticas de vivienda, hábitat e infraestructuras para el cuidado</t>
  </si>
  <si>
    <t>Hábitat rural sostenible para regiones semiáridas. _x000D_
Sistematización y normalización de la construcción con materiales naturales y la producción agroecológica</t>
  </si>
  <si>
    <t>DESARROLLO DE VIVIENDAS ECOLÓGICAS MEDIANTE EL USO MATERIALES SUSTENTABLES Y TÉCNICAS DE CONSTRUCCIÓN ALTERNATIVAS, MEDIANTE LA PARTICIPACIÓN DE LA MUJER EN ZONAS RURALES Y URBANAS DEL NORESTE DEL PAÍS</t>
  </si>
  <si>
    <t>La vivienda en zonas metropolitanas: Participación multicriterio para la generación de alternativas de actuación frente a la subutilización del parque habitacional</t>
  </si>
  <si>
    <t>MODELO PARA UN ACCESO JUSTO A LA VIVIENDA Y ENTORNO URBANO ADECUADOS BAJO LOS NUEVOS PARÁMETROS DE HABITABILIDAD Y DESARROLLO SOCIAL, ANTE ESCENARIOS DE VIVIENDA ABANDONADA</t>
  </si>
  <si>
    <t>Estrategias para el desarrollo y evolución de la producción y gestión social del hábitat sustentable y el acceso justo a la vivienda adecuada en México.</t>
  </si>
  <si>
    <t>Desarrollo de una plataforma tecnológica de gestión de capacidades científicas, tecnológicas, académicas y sociales nacionales, referenciada desde una capa humanista, aplicable a cualquier instancia de la Administración Pública Federal (FASE 1)</t>
  </si>
  <si>
    <t>Agenda de intervención para incidir en la mitigación y adaptación del Cambio Climático para mejorar la calidad del aire y la salud en tres Zonas Metropolitanas del estado de Hidalgo</t>
  </si>
  <si>
    <t>PROYECTO KATUWAN, PLAN MAESTRO DE MANEJO SUSTENTABLE DE LA MICRORREGIÓN EL TAJÍN-PLAN DE HIDALGO, VERACRUZ</t>
  </si>
  <si>
    <t>RECONFIGURACIÓN AGROECOLÓGICA, ALIMENTARIA Y DE SALUD PARA REVERTIR UN PROBABLE DAÑO RENAL Y NEUROCOGNITIVO ASOCIADOS A LA PRESENCIA DE PLAGUICIDAS EN NIÑOS DE LOCALIDADES RURALES DE JALISCO</t>
  </si>
  <si>
    <t>OBSERVATORIOS PARTICIPATIVOS SOCIO-ECOLÓGICOS DE ZONAS ÁRIDAS. ETAPA II: CO-DEFINICIÓN Y CO-GENERACIÓN DEL CONOCIMIENTO PARA LA PROTECCIÓN DE LA DIVERSIDAD CULTURAL Y BIÓTICA Y EL DESARROLLO SOSTENIBLE</t>
  </si>
  <si>
    <t>TRANSICIÓN AGROECOLÓGICA EN LA AGRICULTURA DE PEQUEÑA ESCALA EN TRES REGIONES AGRÍCOLAS DE MÉXICO</t>
  </si>
  <si>
    <t>AUGE MEZCALERO Y DEUDAS DE EXTINCIÓN: INVESTIGACIÓN INTERDISCIPLINARIA HACIA LA SUSTENTABILIDAD</t>
  </si>
  <si>
    <t>CONSTRUCCIÓN TRANSDISCIPLINARIA DE SISTEMAS SOCIOECOLÓGICOS INTERCULTURALES AGROALIMENTARIOS MÁS JUSTOS, SUSTENTABLES Y RESILIENTES</t>
  </si>
  <si>
    <t>BIODIVERSIDAD EN LA MILPA Y SU SUELO: BASES DE LA SEGURIDAD ALIMENTARIA DE MUJERES, ADOLESCENTES Y NIÑOS RURALES</t>
  </si>
  <si>
    <t>SISTEMAS SOCIOECOLÓGICOS SUSTENTABLES EN TERRITORIOS CAFETALEROS DEL SURESTE DE MÉXICO.SEGUNDA FASE</t>
  </si>
  <si>
    <t>RESILIENCIA Y ESTABILIDAD SOCIOECOLÓGICA DE LA CAFETICULTURA MEXICANA BAJO SOMBRA: HACIA NUEVOS PARADIGMAS</t>
  </si>
  <si>
    <t>CONSTRUYENDO PUENTES HACIA LA BÚSQUEDA DE SOLUCIONES A LOS PROBLEMAS SOCIOECOLÓGICOS EN LA PENÍNSULA DE YUCATÁN</t>
  </si>
  <si>
    <t>SUSTENTABILIDAD Y RESILIENCIA DE SISTEMAS SOCIOECOLÓGICOS ANTE EL CAMBIO CLIMÁTICO. BIENESTAR SOCIAL, PATRIMONIO BIOCULTURAL Y SEGURIDAD ALIMENTARIA EN SISTEMAS GANADEROS TRADICIONALES EN AMBIENTES ÁRIDOS</t>
  </si>
  <si>
    <t>LABORATORIO TRANSDISCIPLINARIO DE INNOVACIÓN SOCIO-ECOLÓGICA PARA LA GANADERÍA SOSTENIBLE EN LA REGIÓN DE LOS TUXTLAS, VERACRUZ</t>
  </si>
  <si>
    <t>INNOVACIONES PRODUCTIVAS Y SOCIALES PARA FORTALECER COMUNIDADES Y CONSERVAR ECOSISTEMAS</t>
  </si>
  <si>
    <t>SEMBRANDO ECONOMÍAS SOLIDARIAS Y SOBERANÍA AGROALIMENTARIA EN TERRITORIOS CAMPESINOS DE LA PENÍNSULA DE YUCATÁN</t>
  </si>
  <si>
    <t>ATENCIÓN DE LA PROBLEMÁTICA ASOCIADA A FLORECIMIENTOS ALGALES NOCIVOS EN BAJA CALIFORNIA: INTEGRACIÓN DEL CONOCIMIENTO A NECESIDADES SOCIO-AMBIENTALES Y ECONÓMICAS</t>
  </si>
  <si>
    <t>ABEJAS Y TERRITORIOS: FORTALECIMIENTO DE LA ACCIÓN COLECTIVA DE APICULTORAS Y APICULTORES EN TERRITORIOS CON DIVERSIDAD BIOCULTURAL DE LA PENÍNSULA DE YUCATÁN PARA TRANSITAR HACIA REGÍMENES SOCIOAMBIENTALES MÁS EQUITATIVOS Y SOSTENIBLES</t>
  </si>
  <si>
    <t>EL IMPACTO DE MEGAPROYECTOS EN SISTEMAS SOCIOECOLÓGICOS DESDE UNA PERSPECTIVA TRANSDISCIPLINARIA: EL PROGRAMA DE DESARROLLO INTEGRAL EN LOS TERRITORIOS DEL TREN MAYA</t>
  </si>
  <si>
    <t>RESTAURACIÓN Y MANEJO PARTICIPATIVO DE LOS SISTEMAS SOCIOECOLÓGICOS DE LA REGIÓN AFECTADA POR EL MEGAPROYECTO DEL NAICM Y OTRAS ACTIVIDADES ANTROPOGÉNICAS</t>
  </si>
  <si>
    <t>EL ECOSISTEMA DEL LIBRO EN EL ESTADO DE MÉXICO. HACIA UN OBSERVATORIO DE LA LECTURA</t>
  </si>
  <si>
    <t>ESCRIBE Y LEE TU MUNDO. CULTURA CIENTÍFICA Y ESCRITURA CREATIVA PARA LA INCLUSIÓN SOCIAL</t>
  </si>
  <si>
    <t>TALLERES INTERCULTURALES DE REDACCIÓN Y EDICIÓN DIGITAL PARA LA CREACIÓN DE MATERIAL DIDÁCTICO EN CMIIQUE IITOM (SERI)</t>
  </si>
  <si>
    <t>MODELO DE ACTIVACIÓN LECTORA PARA LA INCLUSIÓN SOCIAL DE JÓVENES DE BACHILLERATO</t>
  </si>
  <si>
    <t>FOMENTO DE LA LECTOESCRITURA EN ESTUDIANTES SORDOS(AS) DE NIVEL BÁSICO EN ESCUELAS ESPECIALES Y REGULARES A TRAVÉS DEL USO DE RECURSOS DIDÁCTICOS INTERACTIVOS CON UN ENFOQUE BILINGÜE-BICULTURAL</t>
  </si>
  <si>
    <t>LEO Y COMPRENDO EL MUNDO DESDE LA MILPA EDUCATIVA. ESTRATEGIAS PEDAGÓGICAS PARA LA APROPIACIÓN DE LA LECTURA Y LA ESCRITURA EN CONTEXTOS INTERCULTURALES E INDÍGENAS.</t>
  </si>
  <si>
    <t>MEDIADORES DE LENGUA DE SEÑAS MEXICANA PARA FACILITAR LA LECTOESCRITURA EN PERSONAS SORDAS NO ESCOLARIZADAS</t>
  </si>
  <si>
    <t>Centro comunitario para el deshidratado solar de productos agropecuarios de pequeños productores indígenas de Hueyapan, Morelos</t>
  </si>
  <si>
    <t>Comunidades  Mayas  Sustentables: Hacia el diseño de nuevos modelos energéticos rurales trans-regionales e integrales para el desarrollo sostenible del estado de Yucatán</t>
  </si>
  <si>
    <t>Diseño, implementación y fortalecimiento de sistemas de energía solar para mitigar la pérdida de productos agrícolas y revalorizar cadenas hortícolas en Zacatecas</t>
  </si>
  <si>
    <t>Desarrollo e implementación de alternativas energéticas sustentables en comunidades rurales de la Meseta Purépecha, Michoacán</t>
  </si>
  <si>
    <t>Modelo transdisciplinar para el bienestar de las comunidades agrícolas y rurales de Nayarit a través de la incorporación de tecnologías solares, hacia la sostenibilidad.</t>
  </si>
  <si>
    <t>Seguridad energética, hídrica, y alimentaria para pueblos originarios en regiones costeras semiáridas del Norte de México</t>
  </si>
  <si>
    <t>Planta comunitaria para el secado de productos pesqueros operada con energía termosolar para su integración en comunidades rurales</t>
  </si>
  <si>
    <t>Microrredes eléctricas y pobreza energética: un enfoque colaborativo para la sustentabilidad de las comunidades mexicanas</t>
  </si>
  <si>
    <t>Producción de biocombustibles para uso rural a partir de desechos agropecuarios mediante la optimización de consorcios microbianos usando metagenómica.</t>
  </si>
  <si>
    <t>Desarrollo de capacidades técnicas, sociales y económicas para la implementación de eco-tecnologías energéticas sustentables en comunidades rurales con enfoque participativo</t>
  </si>
  <si>
    <t>Incorporación de biocombustibles líquidos a la cadena de consumo local y regional de las Regiones Centro y Frailesca del estado de Chiapas.</t>
  </si>
  <si>
    <t>Plataforma multi-actor para la democratización energética desde iniciativas de economía social y solidaria en comunidades rurales-urbanas en Tabasco</t>
  </si>
  <si>
    <t>Desarrollo social y económico de pequeñas unidades agroindustriales con base en la socialización, gestión, generación y/o uso eficiente de energía sustentable. Fase dos.</t>
  </si>
  <si>
    <t>Movilidad urbana-rural integrada e innovación en electromovilidad en Yucatán</t>
  </si>
  <si>
    <t>Energía para el Yeknemilis (Buen vivir) de la Sierra Nor-oriental de Puebla</t>
  </si>
  <si>
    <t>Proyecto Integral de Seguimiento, Transición Sustantiva y Consolidación del Programa Interinstitucional de Especialidad en Soberanías Alimentarias y Gestión de Incidencia Local Estratégica (PIES AGILES)</t>
  </si>
  <si>
    <t>RELATI. Relatos de la tierra sobre crisis ambiental. Memorias colectivas en zapoteco Xidza y Didaznuu</t>
  </si>
  <si>
    <t>Resignificación de la identidad cultural y socioeconómica de dos regiones productoras y la importancia de los consorcios microbianos responsables de los olores y sabores de los mezcales artesanales de Oaxaca</t>
  </si>
  <si>
    <t>Memoria, aprendizaje y recuperación de saberes en el aprovechamiento sustentable del maguey, el nopal y árboles frutales asociados a los agroecosistemas nativos de la región de Tlaxcala, México.</t>
  </si>
  <si>
    <t>Reconocimiento y resignificación de memorias bioculturales diversas sobre el uso de los recursos naturales locales</t>
  </si>
  <si>
    <t>EVALUACIÓN DE FACTORES SOCIOCULTURALES Y ECONÓMICOS QUE INFLUYEN EN LA PÉRDIDA DE LAS MEMORIAS SOBRE LOS HONGOS SILVESTRES</t>
  </si>
  <si>
    <t>CULTURAS Y TERRITORIOS PASTORILES. CONOCIMIENTOS, MEMORIA E IDENTIDADES PATRIMONIALES DEL DESIERTO CHIHUAHUENSE</t>
  </si>
  <si>
    <t>Cartografías socioculturales del semidesierto queretano: diálogo entre generaciones.</t>
  </si>
  <si>
    <t>Elel Já, an ejataláb abal an atikláb: territorio y ritualidad tének en el rescate de los saberes en relación con el agua.</t>
  </si>
  <si>
    <t>Memoria, conocimiento y valor social a partir del uso de la flora y fauna medicinal en Ich Ek, Hopelchén, Campeche</t>
  </si>
  <si>
    <t>Creación de la propuesta del Archivo de la palabra y los saberes indígenas: primera etapa, saberes de mujeres nahuas sobre el nacimiento y la crianza.</t>
  </si>
  <si>
    <t>Procesos culturales y bioculturales en Plan de Gatica: Propuestas e incidencia.</t>
  </si>
  <si>
    <t>Reconocimiento y protección de manifestaciones y derechos bioculturales de los pueblos originarios de Palenque, Chiapas</t>
  </si>
  <si>
    <t>La cordillera norte de Oaxaca. Memoria, territorio y cultura de comunidades zapotecas, mixes y chinantecas.</t>
  </si>
  <si>
    <t>Metodologías para el fomento de la memoria biocultural del traspatio socioproductivo en comunidades rurales de Chiapas y Tabasco</t>
  </si>
  <si>
    <t>La memoria como estrategia de reapropiación del espacio construido en ciudades mexicanas</t>
  </si>
  <si>
    <t>Memoria y patrimonio textil de las mujeres nahuas y teenek de la Huasteca potosina: diseño de estrategias para su protección</t>
  </si>
  <si>
    <t>Resignificación de los paisajes bioculturales: reconocimiento y co-diseño para su conservación por los pueblos originarios</t>
  </si>
  <si>
    <t>La memoria como instrumento para la reparación, la reconciliación, la justicia y la construcción de paz: reconocimiento a los sobrevivientes y víctimas de la desaparición forzada en el noroeste de México</t>
  </si>
  <si>
    <t>Complejidad y contradicción de una zona agropolitana. El Valle del Yaqui: memoria de un territorio en contienda.</t>
  </si>
  <si>
    <t>Sinofobia y memoria: el olvido de las familias chinas en San Luis Potosí. Un estudio desde la antropología visual y la historia</t>
  </si>
  <si>
    <t>La memoria biocultural de los Chinantecos de la Sierra Norte de Oaxaca en torno a los macrohongos</t>
  </si>
  <si>
    <t>Revalorar y conservar los chiles (Capsicum spp.). Un modelo de conservación-acción biocultural multiétnico.</t>
  </si>
  <si>
    <t>TAMALES MAYAS</t>
  </si>
  <si>
    <t>Rescate de la memoria colectiva, visibilización de los conocimientos y prácticas de manejo asociadas al mantenimiento y promoción de los Sistemas Agroforestales Tradicionales en la Reserva de la Biosfera Sierra de Huautla, Morelos, México</t>
  </si>
  <si>
    <t>Proyecto Juvenil para la resignificación y resguardo de los conocimientos comunitarios de los pueblos originarios de Chiapas, a través del fomento de la transmisión de leyendas de tradición oral.</t>
  </si>
  <si>
    <t>Recuperación de los saberes tradicionales sobre el uso de la biodiversidad en la región del Paisaje Biocultural de la Sierra Occidental de Jalisco</t>
  </si>
  <si>
    <t>Memoria de los trenes e infraestructuras de nación: políticas de restitución y producción de un archivo comunitario en Tenosique, Tabasco</t>
  </si>
  <si>
    <t>Memoria, historia y prácticas culturales de las comunidades yaquis de Hermosillo, Sonora.</t>
  </si>
  <si>
    <t>Es tiempo del patrimonio cultural: rumbo a una nueva visión a partir de la gestión, la gobernanza y las políticas públicas.</t>
  </si>
  <si>
    <t>Cosmovisión Nn'anncue Ñomndaa: patrimonio biocultural emergente para la salud, alimentación y justicia ambiental.</t>
  </si>
  <si>
    <t>Formación del clúster científico-social para el estudio de la región mezcalera de la Sierra de San Carlos, Tamaulipas</t>
  </si>
  <si>
    <t>Memoria biocultural y resignificación territorial: La cultura lacustre en la producción de biodiversidad, en el Humedal del Suroeste de Tlaxcala</t>
  </si>
  <si>
    <t>Rescate de los saberes colectivos locales y prácticas de la diversidad cultural y biocultural para la preservación de la biodiversidad en Zitlala Guerrero</t>
  </si>
  <si>
    <t>Sistematización de información del uso artesanal de la diversidad biológica mexicana, una contribución al conocimiento y a la conservación del patrimonio biocultural.</t>
  </si>
  <si>
    <t>Construcción de propuestas para la integración de memorias en la resolución de conflictos socioambientales de los pueblos y comunidades indígenas de Tabasco.</t>
  </si>
  <si>
    <t>Proyecto multidisciplinario de estudio, registro, conservación y reproducción del patrimonio biocultural en el desierto chihuahuense.</t>
  </si>
  <si>
    <t>Recetario comunitario vivo: recetas tradicionales con valor biocultural. Vol. 1. Comunidad Kumiai, San José de la Zorra.</t>
  </si>
  <si>
    <t>Memorias en pantalla: conservación, cine itinerante y diálogo comunitario sobre la producción audiovisual en el Altiplano Potosino.</t>
  </si>
  <si>
    <t>Programa sistemático de intervención para el fortalecimiento del quehacer etnobiológico hacia la protección de la diversidad y memorias bioculturales</t>
  </si>
  <si>
    <t>Centro de documentación, digitalización y conservación de la Pirekua Michoacana, Fonoteca de la Música Tradicional Purhépecha.</t>
  </si>
  <si>
    <t>Memoria reciente del teatro comunitario en el oriente de la zona metropolitana de la ciudad de México: desarrollo, resignificación y procesos identitarios</t>
  </si>
  <si>
    <t>Ra feni, ra noya ne ra bui ga ya hnini nubye. Memoria, palabra y vida de los pueblos otomíes actuales.</t>
  </si>
  <si>
    <t>Memoria del movimiento democrático de los trabajadores electricistas y nucleares</t>
  </si>
  <si>
    <t>Rescate y divulgación digital de la memoria histórica de la comunidad de Suchitlán, Colima.</t>
  </si>
  <si>
    <t>Los alimentos ancestrales: memoria y biodiversidad cultural en México.</t>
  </si>
  <si>
    <t>Prácticas Ambientales para la Construcción del Espacio y la defensa del Territorio del Pueblo Mam y Mochó de la Sierra Mariscal de Chiapas.</t>
  </si>
  <si>
    <t>Las memorias del agua: Saberes y prácticas bioculturales en comunidades zapotecas de Oaxaca.</t>
  </si>
  <si>
    <t>Pedagogías alternativas con conocimientos situados en los saberes indígenas originarios, oralidad y prácticas de vida en sus ambientes; como resignificación de la identidad, en el aprendizaje de la lectoescritura en la escuela indigenista en Tabasco.</t>
  </si>
  <si>
    <t>Cultivando la memoria biocultural del Río San Juan en los pueblos del Valle de Teotihuacan.</t>
  </si>
  <si>
    <t>Agua, cocina tradicional y memoria colectiva.  Recuperación de saberes, patrimonio biocultural y organización en cinco comunidades de la región Atenco-Texcoco.</t>
  </si>
  <si>
    <t>Fonoteca digital: recuperación y preservación de las memorias de la cultura musical escolar en Chihuahua</t>
  </si>
  <si>
    <t>JUSTICIA ESPACIAL PARA PERSONAS EN IN/MOVILIDAD EN ENTIDADES CONSIDERADAS TEMPORALES, O DE PASO, Y LAS COMUNIDADES QUE LAS RECIBEN. INICIATIVAS DESDE LA FRONTERA SUR DE MÉXICO</t>
  </si>
  <si>
    <t>DERECHO Y ACCESO A LA SALUD DE LOS MIGRANTES: TRAYECTORIAS DE ATENCIÓN A LA SALUD DE PERSONAS EN MOVILIDAD POR CIUDADES DEL NORESTE DE MÉXICO Y REGIÓN DEL VALLE DE TEXAS.</t>
  </si>
  <si>
    <t>CULTURA, NARCOTRÁFICO, VIOLENCIAS Y JUVENICIDIOS EN SINALOA. ANÁLISIS PARA SU COMPRENSIÓN, INCIDENCIA Y TRANSFORMACIÓN</t>
  </si>
  <si>
    <t>"INCIDENCIA POLÍTICA DE LAS FAMILIAS DE PERSONAS DESAPARECIDAS EN GUANAJUATO Y JALISCO A PARTIR DE LOS PROCESOS ORGANIZATIVOS Y DE CONSTRUCCIÓN DE MEMORIA"</t>
  </si>
  <si>
    <t>¿SON EFECTIVAS LAS AVG? PROCESOS Y DEMOSTRACIÓN DE LA UTILIDAD DEL PERITAJE ANTROPOLÓGICO Y LAS UNIDADES DE CONTEXTO PARA LA ATENCIÓN DE LAS VIOLENCIAS HACIA LAS MUJERES DESDE EL ENFOQUE DE GÉNERO".</t>
  </si>
  <si>
    <t>DESARTICULANDO LA VIOLENCIA JUVENIL Y DE GÉNERO EN INSTITUCIONES DE EDUCACIÓN SUPERIOR DE MÉXICO</t>
  </si>
  <si>
    <t>ELIMINACIÓN DE PRÁCTICAS INSTITUCIONALES QUE VULNERAN EL DERECHO A LA SALUD DE LAS PERSONAS MIGRANTES Y GRUPOS EN MOVILIDAD</t>
  </si>
  <si>
    <t>VIOLENCIAS MÚLTIPLES Y RACISMO EN GUERRERO: HACIA UNA JUSTICIA TRANSFORMADORA QUE CONTRIBUYA A LA CONSTRUCCIÓN DE PAZ</t>
  </si>
  <si>
    <t>EDUCACIÓN PARA LA CUIDADANÍA; CO-GENERACIÓN DE CONOCIMIENTOS Y SABERES CON NIÑOS/AS Y JÓVENES SOBRE LA CONSTRUCCIÓN DE PAZ Y EL CUIDADO COLECTIVO, EN BARRIOS CONSIDERADOS PELIGROSOS EN LA REGIÓN CENTRO OCCIDENTE DE MÉXICO.</t>
  </si>
  <si>
    <t>MESABANCOS EN ESPERA. DERECHO A LA EDUCACIÓN DE NIÑOS, NIÑAS Y ADOLESCENTES MIGRANTES DE RETORNO Y EN ESPERA DE REFUGIO. PROGRAMA DE ASESORÍAS ESCOLARES GRATUITAS PARA PROMOVER BUENAS PRÁCTICAS INSTITUCIONALES Y ACCESO A LA ESCUELA.</t>
  </si>
  <si>
    <t>INTERVENCIÓN DESDE UNA CULTURA DE PAZ PARA LA EDIFICACIÓN DE COMUNIDADES SALUDABLES EN EL ESTADO DE DURANGO</t>
  </si>
  <si>
    <t>PROGRAMA COMUNITARIO INTEGRAL CON ENFOQUE EDUCATIVO Y DE SALUD MENTAL PARA NIÑOS, NIÑAS Y ADOLESCENTES FAMILIARES DE PERSONAS DESAPARECIDAS</t>
  </si>
  <si>
    <t>Tocoyani: hacia la planeación transformativa de la gestión hídrica en México, 2022 - 2024</t>
  </si>
  <si>
    <t>Laboratorio Nacional de Investigación en Tecnologías Digitales (LANITED)</t>
  </si>
  <si>
    <t>Estudio de la prevalencia en
población mexicana de anticuerpos
neutralizantes contra los serotipos de adenovirus usados en las vacunas de COVID19.</t>
  </si>
  <si>
    <t>Transición agroecológica para una producción de maíz a escala comercial libre de agrotóxicos</t>
  </si>
  <si>
    <t>Prácticas de manejo de arvenses sin glifosato, en cultivos de maíz, que abonen a la transición agroecológica; en microrregiones campesinas en Chiapas, Jalisco y Nayarit.</t>
  </si>
  <si>
    <t>Plan de manejo integral para la sustitución de glifosato en el cultivo de naranja valencia (Citrus sinensis l. osbeck) en el Norte de Veracruz.</t>
  </si>
  <si>
    <t>Desarrollo de dos productos bioinsecticidas a partir del escalamiento del proceso de fermentación de la cepa Streptomyces avermitilis para la sustitución de agroquímicos tóxicos.</t>
  </si>
  <si>
    <t>Programa de formación para el fortalecimiento de habilidades y estrategias metodológicas a técnicas y técnicos sociales del programa sembrando vida (PSV), para propiciar procesos comunitarios de apropiación del programa, de organización colectiva y de autogestión desde una perspectiva transdisciplinaria e intercultural.</t>
  </si>
  <si>
    <t>Manejo de coberturas vegetales para el control de arvenses en México (etapa 2)</t>
  </si>
  <si>
    <t>Evaluación y validación de prácticas agronómicas para el manejo agroecológico de arvenses en cultivo de maíz y aguacate.</t>
  </si>
  <si>
    <t>Parto seguro y seguridad cultural a través del diálogo intercultural entre parteras tradicionales y personal de salud hospitalario: ensayo controlado</t>
  </si>
  <si>
    <t>Un modelo participativo para el desarrollo de la medicina tradicional y la herbolaria en el noroeste de México</t>
  </si>
  <si>
    <t>Líneas para expandir el alcance del servicio de fitoterapia clínica de la Secretaría de Salud de la Ciudad de México y de la farmacopea herbolaria en México</t>
  </si>
  <si>
    <t>Sistema de Información Unificado sobre agua y cuencas en México</t>
  </si>
  <si>
    <t>Diagnóstico nacional para la mejora de las capacidades científico-analíticas y de la gestión de la calidad de laboratorios de toxicológicos - Etapa 2”</t>
  </si>
  <si>
    <t>Análisis bioinformático de la expresión génica de los astrocitos asociada al Trastorno del Espectro Autista</t>
  </si>
  <si>
    <t>Poniendo a prueba la hipótesis del código poblacional sobre el control motor en primates</t>
  </si>
  <si>
    <t>Monitoreo Contínuo del Voltaje Mitocondrial Durante el Daño de Tejido Mediante Sondas Fluorescentes de Nueva Generación</t>
  </si>
  <si>
    <t>Estudio de la propagación de viento solar y eyecciones de masa coronal: simulaciones numéricas magnetohidrodinámicas (MHD) y su comparación con las observaciones</t>
  </si>
  <si>
    <t>Prospección sobre la reconfiguración de los sistemas alimentarios a partir de soberanía, derecho humano y justicia alimentaria fortalecida por una política alimentaria fundamentada en justicia social.</t>
  </si>
  <si>
    <t>Redefinición del concepto gen, hacia una versión dinámica y resignificación de los conceptos mutación y transferencia genética horizontal en el marco teórico del interactoma para el cambio de paradigma en el planteamiento de preguntas de investigación.</t>
  </si>
  <si>
    <t>Vulnerabilidad global de las redes complejas de interacción planta-polinizador a una especie de abeja invasora</t>
  </si>
  <si>
    <t>Revisión crítica del paradigma indigenista multicultural. Conflicto, pacto y civilidad o la necesidad del diseño de una política agónica para el tratamiento del problema indio en México.</t>
  </si>
  <si>
    <t>Definición de líneas base metagenómicas para la inferencia de perfiles metabólicos</t>
  </si>
  <si>
    <t>Categorización de los proteomas putativos de los gránulos de ARN mensajero en parásitos de interés clínico para su implementación en el estudio de la interacción parásito-hospedero.</t>
  </si>
  <si>
    <t>¿La tecnología híbrida BCI-FES realmente es efectiva para mejorar a largo plazo la función sensorio-motora de las personas con daño cerebral adquirido?</t>
  </si>
  <si>
    <t>Vulnerabilidad, Justicia y Mundo de la Vida: crítica de la racionalidad del discurso en torno a los Derechos Humanos desde un enfoque orientado hacia la experiencia.</t>
  </si>
  <si>
    <t>Reevaluando la lógica evolutiva y estructural del receptor de antígeno de linfocitos B mediante el análisis estructural de segmentos IGHV de línea germinal en quirópteros.</t>
  </si>
  <si>
    <t>El efecto de las aguas continentales en los afloramientos fitoplantónicos y la exportación de carbono Plataforma de Yucatán.</t>
  </si>
  <si>
    <t>En busca de una red de genes claves en la susceptibilidad a las infecciones en mosquitos vectores en presencia de agentes patógenos. Análisis integral de transcriptomas en relación con cambios metabólicos, fisiológicos y de la maquinaría epigenética.</t>
  </si>
  <si>
    <t>MODELADO DE LA DISTRIBUCIÓN DE TAMAÑOS DE PARTÍCULA EN POLIMERIZACIÓN EN EMULSIÓN. MODELOS DETERMINÍSTICOS VS. ESTOCÁSTICOS</t>
  </si>
  <si>
    <t>La cutícula vegetal, barrera física o represor de la inducción de la inmunidad innata mediada por pequeños RNAs</t>
  </si>
  <si>
    <t>Identificación de inhibidores enzimáticos contra el coronavirus de 2019 (SARS-CoV-2)</t>
  </si>
  <si>
    <t>Diseño potencial de compuertas bioelectrónicas lógicas digitales enzimáticas mediante el modelado de biocatalizadores</t>
  </si>
  <si>
    <t>El niño como otro. Infancia callejera en la Ciudad de México. 1770-1850</t>
  </si>
  <si>
    <t>Emisores de fotones individuales con materiales 2D</t>
  </si>
  <si>
    <t>Plegamiento de proteinas ricas en puentes disulfuro: la estructura primaria no es suficiente para predecir su correcto plegamiento.</t>
  </si>
  <si>
    <t>Cuando la vacuna no evita que un paciente padezca un COVID-19 grave ¿Es importante el tipo de vacuna que recibió? Asociación entre el tipo de vacuna recibida con el nivel de respuesta inflamatoria sistémica en pacientes con COVID-19 severo-crítico</t>
  </si>
  <si>
    <t>Integración de cascadas de señalización que guían la reorganización del citoesqueleto y migración de células cancerosas</t>
  </si>
  <si>
    <t>Reposicionamiento de fármacos con capacidad de promover la homodimerización de PD-L1 en inmunoterapia contra cáncer</t>
  </si>
  <si>
    <t>Observaciones en tiempo real con la finalidad de proveer de información estratégica a los usuarios 
de las actividades socioeconómicas relevantes en los mares mexicanos.</t>
  </si>
  <si>
    <t>El efecto del ribosoma en la evolución del proteoma</t>
  </si>
  <si>
    <t>Síntesis, caracterización y evaluación de aductos del fullereno C60 como inhibidores duales de la agregación del péptido ß-amiloide y de la acetilcolinesterasa y como antioxidantes.</t>
  </si>
  <si>
    <t>Predicción de grietas en materiales y estructuras cuasifrágiles sujetas a flexión.</t>
  </si>
  <si>
    <t>Delineamiento de perfiles pre-leucémicos en síndromes de falla medular utilizando inteligencia artificial</t>
  </si>
  <si>
    <t>Desafiando las capacidades de abstracción de las cortezas sensoriales y del lóbulo frontal.</t>
  </si>
  <si>
    <t>Desafiando las agrupaciones continentales de humanos en el Proyecto 1000 Genomas</t>
  </si>
  <si>
    <t>Epistasis, robustez, mecanismos compensatorios y redundancia : considerando costos de expresion genética en E. coli</t>
  </si>
  <si>
    <t>Rompiendo paradigmas en el tratamiento de la enfermedad de Alzheimer mediante estudios de patrones de fosforilación de beta secretasa 1 involucrada en la hipótesis amiloidea</t>
  </si>
  <si>
    <t>Observando neutrinos masivos a través de lentes gravitacionales</t>
  </si>
  <si>
    <t>Nuevas hipótesis sobre la influencia de la turbulencia geostrófica en la generación y modificación de corrientes oceánicas</t>
  </si>
  <si>
    <t>Estudio de la eficacia antinociceptiva de un antagonista del receptor sigma-1 (LMH-2) en un modelo de dolor neuropático inducido por diabetes mellitus</t>
  </si>
  <si>
    <t>Física de leptones y fotones para descubrir y comprender la nueva física más allá del Modelo Estándar</t>
  </si>
  <si>
    <t>Búsqueda y evaluación de potenciales estrategias terapéuticas para el manejo clínico de la infección diseminada por el patógeno emergente multifármacorresistente Candida auris</t>
  </si>
  <si>
    <t>Paradigmas y controversias de los estados de polarización en las fuentes de supercontinuo con sistemas todo fibra</t>
  </si>
  <si>
    <t>Controversias sobre el origen y evolución la porción sur del Golfo de California, y perspectivas sobre su potencial geotérmico, a partir de datos de sísmica de reflexión en 2D</t>
  </si>
  <si>
    <t>Evaluación de un modelo ideal para el análisis de la naturaleza mixta de las proteinopatías: Desafiando los paradigmas clásicos sobre el estudio de las enfermedades neurodegenerativas</t>
  </si>
  <si>
    <t>Del saprofitismo al parasitismo adaptativo funcional y diverso. Una consecuencia isogénica y nichos agrícolas cerrado-continuos en el sistema Fusarium-Agave azul.</t>
  </si>
  <si>
    <t>Domesticación de la chía (Salvia hispanica L.), distribución.</t>
  </si>
  <si>
    <t>Estudio de la Retinopatía Diabética, deconstruyendo el paradigma vasculogénico.</t>
  </si>
  <si>
    <t>Multiculturalismo, Equidad Epistémica y Democracia</t>
  </si>
  <si>
    <t>Estudio de fenómenos controversiales orden-desorden y su efecto sobre las funcionalidades relajante-ferroeléctrico de perovsquitas desbalanceadas base bismuto</t>
  </si>
  <si>
    <t>Tamizaje masivo de pequeñas moléculas para la identificación de biomarcadores y candidatos terapéuticos con alto potencial de efectividad contra nuevas variantes de SARS-CoV-2 circulantes a nivel mundial.</t>
  </si>
  <si>
    <t>Revisión de los grupos funcionales de las Bromeliáceas epífitas considerando rasgos de especies en ecosistemas áridos y semiáridos</t>
  </si>
  <si>
    <t>¿Tienen los tratamientos térmicos convencionales el mismo efecto cuando son aplicados a piezas metálicas fabricadas por manufactura aditiva?</t>
  </si>
  <si>
    <t>Diseño de estrategias de control y convertidores de potencia para sistemas fotovoltaicos sin transformador.</t>
  </si>
  <si>
    <t>Química, actividades biológicas y bioprospección in silico de esteroles y triterpenos de resinas del género Bursera</t>
  </si>
  <si>
    <t>Genómica comparativa de cepas clínicas de Escherichia coli uropatogénicas aisladas de pacientes con Infección de tracto urinario recurrente.</t>
  </si>
  <si>
    <t>Evaluación de la participación de los factores genéticos vs los epigenéticos en la génesis de la Parálisis Supranuclear Progresiva</t>
  </si>
  <si>
    <t>¿Son los sistemas de aprendizaje profundo demasiado confiados? Un caso de estudio en la predicción de trayectorias humanas.</t>
  </si>
  <si>
    <t>Metodología de realidad aumentada multiespectral para la identificación y localización de tejido patológico en intervenciones quirúrgicas guiadas por computadora</t>
  </si>
  <si>
    <t>Estudio de la dinámica evolutiva de una población estructurada de cepas de Mycobacterium tuberculosis incluyendo linajes mexicanos</t>
  </si>
  <si>
    <t>Búsqueda de inhibidores de las amidasas homólogas de Mycobacterium tuberculosis: bases moleculares para la síntesis de nuevos antibióticos</t>
  </si>
  <si>
    <t>La homeostasis epitelial emerge del acople dinámico entre el fenotipo celular, la respuesta inmune y el microbioma</t>
  </si>
  <si>
    <t>Consideraciones teóricas para la evaluación en chip de señales electrocardiográficas.</t>
  </si>
  <si>
    <t>Los RNAs no codificantes cortos y la estabilidad genómica de la placenta: potencial mecanismo programador de la salud y la enfermedad</t>
  </si>
  <si>
    <t>Aplicación de redes neuronales profundas para la detección y diagnóstico de enfermedades basado en series de tiempo</t>
  </si>
  <si>
    <t>El desafiante panorama del cáncer de mama y la aceleración del envejecimiento tisular: un análisis integrador del panorama multiómico asociado a la edad molecular con particular interés en pacientes mexicanas</t>
  </si>
  <si>
    <t>Control impulsional óptimo inverso tipo pin para redes dinámicas complejas con aplicación a enfermedades infecciosas</t>
  </si>
  <si>
    <t>Descubrimiento y síntesis automatizada de moléculas orgánicas para materiales funcionales</t>
  </si>
  <si>
    <t>¿Los substitutos del bisfenol-A perjudican la implantación del blastocisto en el útero al alterar la composición de la microbiota uterina? Efecto de la microbiota sobre las proteínas de las uniones estrechas.</t>
  </si>
  <si>
    <t>Determinación de SNPs en genes involucrados con la neurogénesis en un modelo murino de autismo</t>
  </si>
  <si>
    <t>Generando nuevos paradigmas en la respuesta de las plantas a ambientes hipóxicos: Las especies reactivas de oxígeno como señales de estrés, reguladores del crecimiento y desarrollo.</t>
  </si>
  <si>
    <t>Materiales inteligentes para impulsar la transición energética de hidrocarburos a fuentes renovables.</t>
  </si>
  <si>
    <t>Evaluación del nexo agua-energía en sistemas de generación distribuidos considerando el contexto mexicano</t>
  </si>
  <si>
    <t>Fluctuaciones estacionales y cíclicas de los periodos dominantes del suelo del valle de México: un postulado de cambio</t>
  </si>
  <si>
    <t>Estudio de las características macromoleculares y las propiedades gelificantes y bioactivas de los polisacáridos sulfatados de algas marinas</t>
  </si>
  <si>
    <t>Re-escritura del mapa genómico del camarón blanco Litopenaeus vannamei</t>
  </si>
  <si>
    <t>Revaluación del papel fisiológico del ATP y de los receptores purinérgicos del espermatozoide humano en los eventos tempranos de la reacción acrosomal</t>
  </si>
  <si>
    <t>Transformando el paradigma de fitopatógeno a fitopatobioma: nuevos conceptos a la luz del metamicrobioma de los quelites.</t>
  </si>
  <si>
    <t>¿Se pueden revertir el envejecimiento con farmacos?</t>
  </si>
  <si>
    <t>Generación de electricidad de bajo costo a través de nanomateriales A3B libres de metales nobles para lograr la sustentabilidad energética empleando celdas de combustible de alcohol directo</t>
  </si>
  <si>
    <t>COMUNICACIÓN EXTRASINÁPTICA MEDIADA POR SEROTONINA</t>
  </si>
  <si>
    <t>Diseño, fabricación y caracterización de micropartículas biocompatibles a través de Lab-on-a-Chip para aplicaciones médicas</t>
  </si>
  <si>
    <t>La alimentación saludable y sostenible tiene beneficios económicos, ambientales y en salud para México.</t>
  </si>
  <si>
    <t>El Golfo de California y el Monzón de América del Norte</t>
  </si>
  <si>
    <t>Diversidad genética de aislamientos de Avibacterium paragallinarum y microorganismos bacterianos relacionados a enfermedades respiratorias que afectan la producción avícola.</t>
  </si>
  <si>
    <t>Modelos explicativos y predictivos para la producción biotecnológica de triptófano en E. coli</t>
  </si>
  <si>
    <t>Expresión funcional del sistema de señalización GABAérgico oligodendroglial en el cerebro humano</t>
  </si>
  <si>
    <t>Diseño de un antígeno multivalente como inmunoterapia de una enfermedad de la pobreza basado en herramientas bioinformáticas</t>
  </si>
  <si>
    <t>Estudio para comparar el efecto de la adición de biocarbón en secuestro de carbono, producción/emisión de gases de efecto invernadero y especiación de metal(oid)es en el sistema complejo matriz ambiental-microorganismos-material redox.</t>
  </si>
  <si>
    <t>Modelaje de la combinación de antibióticos convencionales y terpenos de aceites esenciales para inhibir la resistencia y factores de virulencia de bacterias patógenas alimentarias</t>
  </si>
  <si>
    <t>¿Qué tan resilientes son los bosques mexicanos frente al cambio climático?: Una nueva visión sobre el estudio de los registros de los anillos de crecimiento anual y el efecto acumulativo de las sequías</t>
  </si>
  <si>
    <t>ELABORACIÓN DE ANDAMIOS TRIDIMENSIONALES CON MATERIALES PLEXOPLEGADOS A PARTIR DE PELÍCULAS DE ÁCIDO POLILÁCTICO REFORZADO CON ESTRUCTURAS DE CARBONO COMO UNA OPCIÓN ALTERNATIVA PARA INGENIERÍA DE TEJIDOS</t>
  </si>
  <si>
    <t>Evaluación de combinaciones hibridas de fibras dosificadas en términos de su superficie específica, como una opción más confiable, para la cuantificación de su desempeño como refuerzo en compuestos cementantes fibro-reforzados de alto comportamiento.</t>
  </si>
  <si>
    <t>Dinámica de las Ondas del Este sobre los Mares Intra Americanos</t>
  </si>
  <si>
    <t>Trayendo a debate una reactividad ignorada: Reacción de ésteres de cetoximas con compuestos 1,3-dicarbonílicos para la preparación de pirroles</t>
  </si>
  <si>
    <t>Variación histórica de las anomalías climáticas en la zona costera de Mahahual-Xcalak, Quintana Roo</t>
  </si>
  <si>
    <t>Estudio de la conexión entre disco de acreción y su agujero negro en AGNs a través de intensos Mapeos de Reverberación</t>
  </si>
  <si>
    <t>Los altos niveles de material particulado en zonas urbanas, intensifican o inhiben los eventos extremos de lluvia y granizo?</t>
  </si>
  <si>
    <t>Exploración de la "materia oscura microbiana" utilizando la genómica, para el descubrimiento de nuevos antimicrobianos.</t>
  </si>
  <si>
    <t>¿Son estables las moléculas de interés prebiótico expuestas a factores externos?</t>
  </si>
  <si>
    <t>Diagnóstico temprano de enfermedades en plantas durante su etapa asintomática mediante el monitoreo bioquímico asistido por sensores espectrales y su volatiloma.</t>
  </si>
  <si>
    <t>Recovery of PET from post-consumer packaging and reutilization in the synthesis of novel ligands for
metal catalyst and ionic liquids</t>
  </si>
  <si>
    <t>Influencia de la velocidad y magnitud del cambio climático Pleistoceno tardío-Holoceno temprano en las interacciones ecológicas de los ambientes acuáticos del norte del Neotrópico.</t>
  </si>
  <si>
    <t>Registro masivo de circuitos neurofuncionales durante el desarrollo de la enfermedad de Alzheimer</t>
  </si>
  <si>
    <t>Toxicogenómica en peces de importancia socio-económica: establecimiento de dos nuevos modelos acuícolas para el estudio del efecto de toxinas marinas y de agua dulce</t>
  </si>
  <si>
    <t>Desafiando el Paradigma que Postula que las Hormonas Tiroideas y sus Receptores Participan en el Neurodesarrollo Después del Cierre del Tubo Neural.</t>
  </si>
  <si>
    <t>Las Chinampas arqueológicas. Origen y cronología.</t>
  </si>
  <si>
    <t>¿Puede un municipio contar con dos denominaciones de origen?</t>
  </si>
  <si>
    <t>ANALISIS IN SILICO PARA PREDICCION DE BLANCOS DE MICRO-RNAs EN CANCER DE MAMA</t>
  </si>
  <si>
    <t>Mas allá de la identidad culinaria de la gastronomía prehispánica: Huauzontle fermentado, un nuevo paradigma para el cuidado de la salud mental</t>
  </si>
  <si>
    <t>"Identificación de genes y vías de enriquecimiento compartidas en diabetes mellitus tipo 2 e hipertensión arterial"</t>
  </si>
  <si>
    <t>Análisis del papel de los factores de transcripción Krüppel-like factors (KLFs) sobre los mecanismos de regeneración axonal en peces y mamíferos</t>
  </si>
  <si>
    <t>Tratado y análisis de los campos de esfuerzo y deformación en el contacto mecánico de superficies no conformes de materiales avanzados</t>
  </si>
  <si>
    <t>Plantas "de importancia menor" para la sobrevivencia de las abejas y el desarrollo de la apicultura en la Costa Chica de Guerrero.</t>
  </si>
  <si>
    <t>Austeridad, eficiencia del presupuesto público en América Latina</t>
  </si>
  <si>
    <t>Mecanismo de Inducción de la Maduración en Frutas Mediante Componentes Cuticulares</t>
  </si>
  <si>
    <t>Evolución microestructural, transición de fases y propiedades físicas de aleaciones base cobre de alta entropía</t>
  </si>
  <si>
    <t>Análisis integral de datos transcriptómicos y metabolómicos asociados a la calidad de los frutos de guanábana (Annona muricata L.) durante almacenamiento poscosecha</t>
  </si>
  <si>
    <t>Papel regulador de la vasopresina (AVP) y antagonistas de los receptores V1a y V2 de AVP en la encefalomielitis experimental autoinmune crónica (EAE) en la rata ¿Una nueva aproximación terapéutica al tratamiento de la esclerosis múltiple humana?</t>
  </si>
  <si>
    <t>Predicción de las interacciones dominio-dominio de proteínas involucradas en la asociación Alzheimer y Diabetes Mellitus tipo 2 mediante modelos de aprendizaje automático y redes bayesianas.</t>
  </si>
  <si>
    <t>Comparación funcional y Predicción de rutas metabólicas utilizando algoritmos genéticos, programación dinámica y Cadenas ocultas de Markov</t>
  </si>
  <si>
    <t>Estudio espectroscópico de las condiciones físicas al interior de los cuasares</t>
  </si>
  <si>
    <t>Determinación de Proteínas de unión a ácidos grasos 4 y 5 como posibles biomarcadores de síndrome metabólico: un enfoque basado en espectroscopía Raman</t>
  </si>
  <si>
    <t>Las quemas agrícolas como causantes de incendios forestales: desmitificando un paradigma urbano</t>
  </si>
  <si>
    <t>Sistemas de cómputo heterogéneo y heurísticas bioinspiradas para visión artificial</t>
  </si>
  <si>
    <t>Edificación con materiales compuestos vegetales, propuesta sustentable que aporta una alternativa viable para la vivienda digna que requiere México.</t>
  </si>
  <si>
    <t>Validación de las Áreas Naturales Protegidas terrestres y marinas de México como un sistema para resguardar el potencial evolutivo de la biodiversidad ante el cambio climático global</t>
  </si>
  <si>
    <t>SOSTENIBILIDAD Y CONTROL AUTOMÁTICO</t>
  </si>
  <si>
    <t>Prospectiva económica y ambiental de los sistemas de producción de leche con énfasis en la pequeña y mediana escala, hacia el cumplimiento de la agenda 2030</t>
  </si>
  <si>
    <t>ESTUDIO DEL PAPEL DE LA INFLAMACIÓN CRÓNICA EN LA RESPUESTA INMUNOTROMBÓTICA EN COVID-19 Y COVID PERSISTENTE.</t>
  </si>
  <si>
    <t>Efecto de la dieta alta en sacarosa sobre marcadores bioquímicos, histológicos, inflamatorios y genéticos asociados a hígado graso no alcohólico en ratones macho y hembras de la cepa C57bl/6N.</t>
  </si>
  <si>
    <t>Modelo de enseñanza de los Derechos Humanos en la UAT, congruente a la nueva Ley General de Educación Superior.</t>
  </si>
  <si>
    <t>Debilitamiento de las correlaciones entre coloides igualmente cargados en presencia de halos de nanopartículas</t>
  </si>
  <si>
    <t>Metrópolis y desarrollo económico de México, 2003-2018</t>
  </si>
  <si>
    <t>FUNDAMENTOS ECOLOGICO-CULTURALES VS. PRINCIPIOS GEOGRÁFICOS CLÁSICOS: Nuevos enfoques para investigar la sostenibilidad y los sistemas agrícolas en México.</t>
  </si>
  <si>
    <t>Autómatas celulares como paradigma para definir metaheurísticas aplicadas a la optimización de sistemas complejos continuos y discretos</t>
  </si>
  <si>
    <t>Controversia en la inyección de óxido de grafeno y dualidad en propiedades antimicrobiales y regeneración celular</t>
  </si>
  <si>
    <t>Construcción de un modelo de depósito para materiales cerámicos por proyección en frio</t>
  </si>
  <si>
    <t>Medición del malestar social en la población juvenil del Estado de Colima. Afectaciones en la vida privada por cambios en la política, la economía y la sociedad.</t>
  </si>
  <si>
    <t>Búsqueda por métodos bioinformáticos de nuevos repelentes de insectos hemípteros y dípteros a partir de aceites derivados de plantas mexicanas</t>
  </si>
  <si>
    <t>Exploring the Hubble constant tension</t>
  </si>
  <si>
    <t>Metodología basada en algoritmos inteligentes para la evaluación y predicción de riesgo de Diabetes Mellitus tipo 2; simulación con datos de la ENSANUT 2018</t>
  </si>
  <si>
    <t>Metodología para la evaluación automática de la competencia escrita en inglés a partir de relaciones semántico-discursivas</t>
  </si>
  <si>
    <t>Propiedades dinámicas y estructurales de líquidos poliméricos densos en dos dimensiones: ¿reptación o fractalidad?</t>
  </si>
  <si>
    <t>El primer catálogo homogéneo de galaxias enanas con observaciones espacialmente resueltas y diferentes ambientes para esclarecer aspectos fundamentales del paradigma de evolución de galaxias</t>
  </si>
  <si>
    <t>Búsqueda de asteroides Atira y Vatira con la técnica de trayectorias sintéticas.</t>
  </si>
  <si>
    <t>Marcos normativos y morales en las prácticas de los derechos humanos en atención a la población migrante en la Frontera Sur de México</t>
  </si>
  <si>
    <t>Identificación de inhibidores de HDAC como precursores de fármacos contra el cáncer y otras enfermedades de importancia nacional</t>
  </si>
  <si>
    <t>MicroArgobioma, una plataforma para estudiar microbioma tradicional y cambio de hospedero en enfermedades de plantas de relevancia agrícola.</t>
  </si>
  <si>
    <t>Identificación de fragmentos moleculares que promueven la difusión facilitada de fármacos voluminosos</t>
  </si>
  <si>
    <t>¿Qué característica intrínseca influye más en la actividad de un material fotocatalítico?: defectos puntuales vs propiedades texturales</t>
  </si>
  <si>
    <t>Competitividad urbana y desarrollo sostenible: revisión paradigmática y puesta a prueba para las ciudades de México</t>
  </si>
  <si>
    <t>Prospección etnoevolutiva de las plantas medicinales de la región biocultural Huasteca en San Luis Potosí</t>
  </si>
  <si>
    <t>Aproximaciones a la complejidad de una política pública de Vivienda en México que disminuya el rezago y los riesgos de afectaciones mediante el enfoque de género</t>
  </si>
  <si>
    <t>Una mirada desde la demografía para proyectar el futuro de la educación superior. Caminos y escenarios para superar la desarticulación entre la formación universitaria y el mercado laboral.</t>
  </si>
  <si>
    <t>MODELAJE PREDICTIVO DEL MERCADO INMOBILIARIO MEDIANTE REDES NEURONALES ARTIFICIALES</t>
  </si>
  <si>
    <t>ETHOS, LOGOS O PATHOS: ANÁLISIS RETÓRICO DE LA ARGUMENTACIÓN POLÍTICA EN SAN LUIS POTOSÍ EN EL PROCESO DE TRANSFORMACIÓN QUE SUPONE EL NUEVO GOBIERNO DEL ESTADO</t>
  </si>
  <si>
    <t>Definición de límites de ciudades mediante la teoría de la percolación</t>
  </si>
  <si>
    <t>Estudio sistémico del tratamiento de la insuficiencia renal crónica mediante el uso de medicamentos inhibidores alfa adrenérgicos y estimulantes de la regeneración celular como prevención de la hemodiálisis y/o diálisis peritoneal como etapa terminal</t>
  </si>
  <si>
    <t>Análisis de la aportación mexicana al desarrollo de las teorías de la comunicación. Una meta-investigación de la producción científica realizada en México y publicada vía open access durante el siglo XXI</t>
  </si>
  <si>
    <t>Volatiloma y secretoma de Dactylopius opuntiae y de Dactylopius coccus: paradigma de control en el cultivo de nopal y de valor agregado para la industria.</t>
  </si>
  <si>
    <t>Estudio de los cambios en el arqueoma de la microbiota gastrointestinal y su relación con el riesgo cardiaco.</t>
  </si>
  <si>
    <t>Factores primarios para el desarrollo económico en igualdad de oportunidades. 
(Un estudio para los estados de la región centro del país).</t>
  </si>
  <si>
    <t>Aprendizaje por refuerzo rápido y seguro considerando similitudes e información de riesgo: nuevo paradigma validado en un caso de estudio complejo, los mercados energéticos.</t>
  </si>
  <si>
    <t>Aproximación a la vulnerabilidad y resiliencia de la actividad agrícola con base en los postulados teóricos y procedimientos metodológicos de la asimilación económica del territorio. Una evaluación del estado de San Luis Potosí</t>
  </si>
  <si>
    <t>Escenarios de riesgo zoonótico en el Neotrópico mexicano: uso de modelos nulos</t>
  </si>
  <si>
    <t>Búsqueda de procesos que violan sabor leptonico en decaimientos del tau a partículas invisibles más allá del modelo estándar.</t>
  </si>
  <si>
    <t>Uso de bases de datos virtuales para la identificación de nuevos blancos terapéuticos que tengan la capacidad de revertir la cirrosis como alternativa del trasplante de órgano</t>
  </si>
  <si>
    <t>Nuevos derivados esteroidales para la vectorización selectiva hacia células tumorales. Síntesis, evaluación biológica y estudios in silico.</t>
  </si>
  <si>
    <t>Un cambio de paradigma en el abordaje terapéutico de la obesidad y síndrome metabólico en los mexicanos</t>
  </si>
  <si>
    <t>Interacción de Primeros pobladores y megafauna en la Cuenca de México</t>
  </si>
  <si>
    <t>De los subproductos alimenticios de vegetales a nuevos productos de valor agregado, el papel de la tecnología en la bioeconomía</t>
  </si>
  <si>
    <t>Descripción sintáctica del genoma mínimo con base en herramientas inteligentes de semiótica funcional</t>
  </si>
  <si>
    <t>Nanopartículas de alto número atómico irradiadas con rayos-X: ¿Más letales que la irradiación con iones pesados en el tratamiento del cáncer?</t>
  </si>
  <si>
    <t>Uso de SMILES para la exploración de la superficie de energía potencial de moléculas orgánicas y asignación de la estructura molecular a partir de espectros</t>
  </si>
  <si>
    <t>Estudio bioinformático del proceso de domesticación de Carica papaya y el papel de factores de transcripción involucrados en su respuesta a cambio climático</t>
  </si>
  <si>
    <t>Producción selectiva y sustentable de ácido fórmico utilizando dispositivos flexibles de perovskitas de haluros de bismuto a partir de la fotoreducción de CO2</t>
  </si>
  <si>
    <t>Propuesta conceptual que relaciona el modelo de administración de conocimiento y la administración de la innovación social en un centro público de
investigación tecnológico - CONACYT</t>
  </si>
  <si>
    <t>Retos en la frontera del álgebra conmutativa y la teoría de singularidades</t>
  </si>
  <si>
    <t>Retos, mecanismos y estrategias de diseño microscópico de hidruros metálicos como superconductores convencionales de alta temperatura crítica</t>
  </si>
  <si>
    <t>Diseño de Algoritmos para el empleo eficiente de energía en nodos IoT que operan con energía solar</t>
  </si>
  <si>
    <t>BIOSÍNTESIS DE TAXOL POR HONGOS ENDOFÍTICOS: ¿TRANSFERENCIA HORIZONTAL DE GENES DEL HOSPEDERO O EVOLUCIÓN CONVERGENTE?</t>
  </si>
  <si>
    <t>Identificación de moléculas autoinductoras del sistema de Quorum sensing en Leptospira</t>
  </si>
  <si>
    <t>La señal periódica de salida de un arreglo polarimétrico es una medida directa de la longitud de abatimiento de la polarización</t>
  </si>
  <si>
    <t>Identificación y caracterización de marcadores moleculares específicos de células troncales de epitelio corneal de mamífero, a través de la comparación de transcriptomas obtenidos de células basales del limbo esclero-corneal de diferentes especies.</t>
  </si>
  <si>
    <t>Identificación de nuevas proteínas de activación en linfocitos T humanos</t>
  </si>
  <si>
    <t>Revisión teórica y empírica de dos métodos para la determinación de la concentración de la precipitación con base en información de precipitación diaria</t>
  </si>
  <si>
    <t>Descifrando la arquitectura genética de los caracteres productivos en especies de interés zootécnico mediante integración de datos genómico-funcionales y técnicas de aprendizaje automático</t>
  </si>
  <si>
    <t>Asociación de polimorfismos en los genes SOD1, SOD2 Y SOD3 con el desarrollo de cáncer de mama en mujeres del occidente de México.</t>
  </si>
  <si>
    <t>Metilación en el gen POMC en la ruta de glucocorticoides y el gen SOX9 de determinación sexual, en poblaciones de manatíes (Trichechus manatus manatus) en poblaciones sujetas a estrés ambiental estacional.</t>
  </si>
  <si>
    <t>Relaciones y tensiones entre la desigualdad y la educación media superior y superior: políticas y propuestas para la equidad</t>
  </si>
  <si>
    <t>Territorios bioculturales. Metáforas y modelos para repensar el binomio cultura/naturaleza</t>
  </si>
  <si>
    <t>Efecto de las variaciones climáticas en el desempeño económico de la pesquería de abulón en Baja California Sur: Un enfoque bioeconómico</t>
  </si>
  <si>
    <t>Alteraciones en el neurodesarrollo inducidas por mimetismo molecular entre antigenos fetales cerebrales y Toxoplasma gondii</t>
  </si>
  <si>
    <t>Análisis de la influencia de artefactos en la nano-caracterización de materiales ferroeléctricos por piezorespuesta de fuerza atómica</t>
  </si>
  <si>
    <t>La imaginación artística como paradigma de investigación científica; datos urbanos para la generación de conocimiento, a través del uso de inteligencia artificial.</t>
  </si>
  <si>
    <t>Predicción de variables forestales en bosques templados bajo manejo usando datos de LiDAR satelital</t>
  </si>
  <si>
    <t>Difusión de agentes infecciosos en redes complejas urbanas</t>
  </si>
  <si>
    <t>Eco-epidemiología de zoonosis y su relación en el proceso de salud-enfermedad en comunidades rurales adyacentes a centros de producción animal.</t>
  </si>
  <si>
    <t>Construyendo la historia genética de las poblaciones indígenas de México a través de modelos demográficos</t>
  </si>
  <si>
    <t>Transferencias de energía canónicas y su relación a la predictibilidad de los desprendimientos de remolinos de la Corriente de Lazo usando redes neuronales no supervisadas</t>
  </si>
  <si>
    <t>Adaptación al cambio climático en comunidades rurales. Una aproximación desde la gobernanza ambiental</t>
  </si>
  <si>
    <t>Influencia de las energías renovables en sistemas agroalimentarios sustentables, resilientes e inclusivos en comunidades rurales de México</t>
  </si>
  <si>
    <t>Búsqueda de inductores de moléculas involucradas en la cicatrización como opción terapéutica para las úlceras de pie diabético</t>
  </si>
  <si>
    <t>Integración de energía eléctrica renovable al sistema eléctrico nacional, mediante la planificación y calendarización estratégica de residuos agrícolas.</t>
  </si>
  <si>
    <t>Hacia la identificación de individuos con susceptibilidad genética a hipertensión y su potencial aplicación clínica</t>
  </si>
  <si>
    <t>Paradigma del valor de la información resultante de estudios para reducir la incertidumbre epistémica del nivel de daño en construcciones afectadas por sismos</t>
  </si>
  <si>
    <t>Aprendizaje Incremental Autónomo</t>
  </si>
  <si>
    <t>MEMORIA Y COMPUERTA LÓGICA ÓPTICA EN UN LASER DE FIBRA DOPADA CON ERBIO OPERANDO EN RÉGIMEN NO LINEAL Y MULTI ESTABLE</t>
  </si>
  <si>
    <t>Detección de firmas en el repertorio inmune anti-SARS-CoV-2 basadas en las propiedades estructurales para la predicción de anticuerpos potencialmente neutralizantes por medio de Aprendizaje Automático</t>
  </si>
  <si>
    <t>Rompiendo el paradigma de las fronteras en Diabetes: entre genética y ambiente</t>
  </si>
  <si>
    <t>Is the recently discovered young solar analog multiplanet system V1298 Tau a paradigmatic case?</t>
  </si>
  <si>
    <t>Detección molecular de enzimas clave en la ruta de degradación del glifosato por bacterias Streptomyces</t>
  </si>
  <si>
    <t>Análisis molecular de grandes bases de datos para elucidar el potencial papel del catabolismo del triptófano en tumores cerebrales.</t>
  </si>
  <si>
    <t>Estructuración, análisis y procesamiento de datos de estabilometría de una muestra de adultos mayores mexicanos y diseño de una interfaz para el control y registro de información generados por un dispositivo gerontecnológico de balance</t>
  </si>
  <si>
    <t>Descubrimiento y diseño de nuevos materiales termoeléctricos híbridos orgánicos/inorgánicos con alta eficiencia termoeléctrica</t>
  </si>
  <si>
    <t>Detección del efecto de péptidos en la programación del ciclo y diferenciación celular usando inteligencia artificial</t>
  </si>
  <si>
    <t>Efectos del cambio de especies sobre la productividad y uso de agua de los matorrales y pastizales del Centro-Norte de México.</t>
  </si>
  <si>
    <t>Propuesta de un cambio de paradigma a la generación de descriptores para la construcción de modelos basados en relaciones cuantitativas estructura-actividad</t>
  </si>
  <si>
    <t>Marca epigenética del gen eNOS y su expresión en la vía de activación del ER-alpha en tejido de placenta y células de cordón umbilical. Asociación con la enfermedad cardiovascular en la vida adulta.</t>
  </si>
  <si>
    <t>Clasificación del deterioro cognitivo en pacientes con esquizofrenia mediante imágenes de resonancia magnética y aprendizaje automático</t>
  </si>
  <si>
    <t>Huella genómica de hongos: Identificación de genes sinténicos en el FUNGAL Tree of Life y su relación con la evolución de caracteres y divergencia metabólica en diferentes grupos taxonómicos</t>
  </si>
  <si>
    <t>Hacia un nuevo paradigma de Ciudades Sensibles al agua como estrategia de adaptación para enfrentar el cambio climático</t>
  </si>
  <si>
    <t>Nanotecnología sustentable aplicada sobre semillas de maíz para enfrentar temperaturas extremas causadas por el cambio climático</t>
  </si>
  <si>
    <t>Bioherbicidas nano y microencapsulados cargados con extractos vegetales procedentes del semidesierto Chihuahuense para el control del desarrollo vegetal</t>
  </si>
  <si>
    <t>El Rift del Río Grande en México, posible fuente de REE?</t>
  </si>
  <si>
    <t>Sífilis re-emergente, resistencia a antibióticos en T. pallidum, poblaciones afectadas y genotipos: panorama actual en México y el mundo</t>
  </si>
  <si>
    <t>IDENTIFICACIÓN DE VÍAS MOLECULARES ASOCIADAS A GENES DE RESPUESTA CELULAR A ESTÍMULOS QUÍMICOS COMO POSIBLES DETONANTES DE ENFERMEDADES AUTOINMUNES MEDIANTE EL ANÁLISIS DE BASES DE DATOS DE ENSAYOS MULTIÓMICOS.</t>
  </si>
  <si>
    <t>La semiosis entre redes culturales y procesos mentales. Modelos cognitivos y cultura</t>
  </si>
  <si>
    <t>Modelo predictivo como estrategia de control de la gallina ciega (Phyllophaga spp.) con base en información climática y del micro-hábitat en el suelo en sistemas de mono- y policultivos de maíz nativo en Oaxaca.</t>
  </si>
  <si>
    <t>Moderación del paisaje sobre patrones de biodiversidad: contribución a la teoría ecológica del paisaje.</t>
  </si>
  <si>
    <t>Pandemia, capitalismo digital y nuevas desigualdades laborales</t>
  </si>
  <si>
    <t>Implementación de soluciones y geles coloidales para la fabricación de celdas solares base CdTe completamente usando técnicas químicas de depósito.</t>
  </si>
  <si>
    <t>Respuesta dinámica de un suelo marino poroelástico inducida por su interacción con ondas largas solitarias no-lineales en presencia de corrientes marinas: Determinación de la profundidad máxima de licuefacción</t>
  </si>
  <si>
    <t>Aplicación de economía circular en sistemas automotrices en México</t>
  </si>
  <si>
    <t>¿Gravedad o turbulencia? Confrontando dos paradigmas de Formación Estelar</t>
  </si>
  <si>
    <t>Estudio para obtención de base de datos de plantas del Sureste de México con actividades medicinales y/o potenciales usos vinculados a sus metabolitos secundarios y como propagarlas.</t>
  </si>
  <si>
    <t>Importancia de entendimiento de la correlación entre las neoplasias, la inflamación crónica y la remodelación membranal, como estrategia de tratamiento reconstitutivo.</t>
  </si>
  <si>
    <t>Desarrollo de filtros selectivos nacionales a base de polímeros y nanopartículas modificadas para mejorar el tratamiento de hemodiálisis y sustituir el acaparamiento del mercado de empresas extranjeras</t>
  </si>
  <si>
    <t>El paradigma sobre si los plásticos con los que se fabrican componentes y accesorios de tecnología portátil son remplazables por materiales biodegradables capaces de controlar el calor</t>
  </si>
  <si>
    <t>Análisis de la expresión y redes de interacción de RNA endógenos competitivos como potenciales biomarcadores con valor pronóstico asociados a cáncer de orofaringe</t>
  </si>
  <si>
    <t>Estudio de geodésicas alrededor de agujeros negros y otros objetos compactos en teorías alternas a la Relatividad General</t>
  </si>
  <si>
    <t>Determinación de la alteración de proteínas de la unión estrecha en la línea celular pulmonar A549 en cocultivo con células monocíticas THP1 por la exposición a E-líquidos mexicanos</t>
  </si>
  <si>
    <t>ESTUDIO Y USO DE NANOMATERIALES PARA EL DESARROLLO DE NUEVAS ALTERNATIVAS DE TRATAMIENTOS CONTRA ENFERMEDADES CRÓNICO-DEGENERATIVAS</t>
  </si>
  <si>
    <t>Del infinito a los reales: métodos disruptivos de cálculo de amplitudes y secciones eficaces de dispersión</t>
  </si>
  <si>
    <t>Verificación de contenido no lineal en la variabilidad de la frecuencia cardiaca y la pertinencia del uso de métodos no lineales</t>
  </si>
  <si>
    <t>Reposicionamiento de Fármacos como inhibidores de Histamina N Metil Transferasa (HNMT) y su evaluación en un modelo no transgénico de enfermedad de Alzheimer</t>
  </si>
  <si>
    <t>Virus de plantas en aguas residuales y superficiales: ¿Indicadores de la calidad del agua o amenazas para la agricultura?</t>
  </si>
  <si>
    <t>Descifrando el significado biológico de los ciclos fútiles de cistationina b-sintasa en Trypanosoma cruzi</t>
  </si>
  <si>
    <t>Aplicación de modelos computacionales de acceso libre para el estudio metabolómico-farmacológico de proteínas y compuestos fenólicos del Cafeto (Coffea) y Cacao (Theobroma cacao L.) contra blancos moleculares relacionados con el síndrome metabólico.</t>
  </si>
  <si>
    <t>Desarrollo de filtros antimicrobianos a base de nanocompuestos poliméricos económicos, reutilizables con bajo impacto ambiental para la descontaminación de ríos de México como una alternativa para sustituir los filtros comerciales.</t>
  </si>
  <si>
    <t>Vida sustentable: derecho ambiental vs desarrollo industrial</t>
  </si>
  <si>
    <t>El uso de visión multiocular para restaurar la visibilidad en imágenes degradadas por dispersión óptica</t>
  </si>
  <si>
    <t>Estudio del papel de los lípidos de pared de Mycobacterium tuberculosis en la activación parcial o completa del PPARgamma y la arquitectura del granuloma</t>
  </si>
  <si>
    <t>VALORACIÓN DEL ELECTROHILADO Y EL QUITOSANO EN EL DESARROLLO DE NANOMATERIALES PARA LA CURACIÓN DE ÚLCERAS CUTÁNEAS</t>
  </si>
  <si>
    <t>Modelo geográfico para ampliar la cobertura de servicios de salud en el Estado de México</t>
  </si>
  <si>
    <t>Una mirada interaccionista procesual sobre el cambio legal</t>
  </si>
  <si>
    <t>Identificación y efecto funcional de variantes genéticas implicadas en la respuesta a la metformina en pacientes mexicanos. Una visión más allá de los transportadores</t>
  </si>
  <si>
    <t>Democratización del conocimiento y las políticas de Ciencia, Tecnología e Innovación en México: desafíos y divergencias para la sociedad</t>
  </si>
  <si>
    <t>Aprendizaje en una tarea de estimación temporal: El papel de la maximización de la información mutua</t>
  </si>
  <si>
    <t>Impacto de la Reología no Newtoniana en la Desestabilización Interfacial y Atomización debido a Ondas Acústicas Superficiales</t>
  </si>
  <si>
    <t>Correlaciones cuánticas y distribuciones de espacio fase en haces con momento angular orbital</t>
  </si>
  <si>
    <t>Análisis teórico del comportamiento termo-mecánico en tejidos biológicos usando la ecuación de calor con retraso doble</t>
  </si>
  <si>
    <t>Intensificación de procesos electroquímicos de oxidación avanzada</t>
  </si>
  <si>
    <t>Ciudades inmateriales. Pensamiento situado y práctica teatral</t>
  </si>
  <si>
    <t>Comprensión de la termorregulación afectiva a través de termografía infrarroja</t>
  </si>
  <si>
    <t>Microreología pasiva de materiales amorfos fuera de equilibrio termodinámico</t>
  </si>
  <si>
    <t>Study of Ultra-Compact Jets and the Innermost Regions in AGN with VLBI and Multiband Monitoring Observations</t>
  </si>
  <si>
    <t>Predicción de efectores no canónicos: trascendiendo los límites de la efectorómica</t>
  </si>
  <si>
    <t>Modelo de predicción de la incidencia de hospitalizaciones, amputaciones y muertes prematuras en pacientes con diabetes mellitus tipo 2 a partir del diagnóstico temprano de enfermedad renal crónica y sus factores de riesgo.</t>
  </si>
  <si>
    <t>Discerniendo la importancia de la interacción Parasporinas-membrana celular para su actividad citotóxica en la célula de origen canceroso</t>
  </si>
  <si>
    <t>¿Por qué el vórtice ciclónico del dipolo de mesoescala del Golfo de Tehuantepec es débil (o ausente) en comparación con su par anticiclónico?</t>
  </si>
  <si>
    <t>Patrones convergentes evolutivos de adaptación local en el ambiente marino</t>
  </si>
  <si>
    <t>Cinética de Precipitación en Materiales Compuestos Híbridos de Matriz de Aluminio</t>
  </si>
  <si>
    <t>Hibridación de Apoyo a la Toma de Decisiones Multicriterio y Metaheurísticas Multiobjetivo para la selección de proyectos</t>
  </si>
  <si>
    <t>GEOARQUEOLOGÍA Y PALEOAMBIENTES DEL PLEISTOCENO TARDÍO-HOLOCENO EN LA CUENCA DE MÉXICO.</t>
  </si>
  <si>
    <t>Inclusión de personas con ceguera y debilidad visual en la educación superior en modalidad en línea</t>
  </si>
  <si>
    <t>Diseño de protocolos criptográficos postcuánticos</t>
  </si>
  <si>
    <t>Propuesta teórica para el estudio de la desigualdad por género en el mercado laboral, desde un enfoque de economía feminista</t>
  </si>
  <si>
    <t>Estudio de Fase II del proyecto denominado desarrollo de una vacuna contra el SARS CoV-2 diseñada en un vector recombinante de la enfermedad de Newcastle (rNDV) 2nda Parte Resultados intermedios en muestras procesadas a octubre de 2022</t>
  </si>
  <si>
    <t>Estrategias para la prevención, diagnóstico, registro y seguimiento de la enfermedad renal y de susfactores de riesgo socioambientales en poblaciones vulnerables de Tlaxcala.</t>
  </si>
  <si>
    <t>Escalamiento de biosensor para detección de cáncer cervicouterino</t>
  </si>
  <si>
    <t>Estrategia intercultural para la promoción y apropiación de ecotecnologías sustentables en comunidades rurales: acercando las tecnologías a la gente</t>
  </si>
  <si>
    <t>Eficacia, aceptabilidad y moderadores de cambio clínico de una intervención transdiagnóstica mediante un sistema de telepsicología para el tratamiento de trastornos emocionales y derivados del estrés y trauma</t>
  </si>
  <si>
    <t>Modelo de capacitación, evaluación y supervisión en atención integral de trastornos prioritarios de salud mental y adicciones, desde una perspectiva de Atención Comunitaria en salud mental</t>
  </si>
  <si>
    <t>Drogas emergentes y adulterantes en la frontera norte de México y su impacto en la salud: De la detección a la intervención comunitaria</t>
  </si>
  <si>
    <t>Implementación y evaluación de un modelo comunitario para mejorar la atención en salud mental y psicosocial de los migrantes</t>
  </si>
  <si>
    <t>Prevención y alfabetización comunitaria en salud mental para mejorar la detección temprana de trastornos mentales graves, disminuir el estigma y promover la búsqueda de atención profesional oportuna</t>
  </si>
  <si>
    <t>Programa de rehabilitación y reinserción laboral de personas con trastornos mentales graves en el centro de atención integral en salud mental estancia prolongada, Jalisco, México. "Programa reintegra"</t>
  </si>
  <si>
    <t>Prevención del uso de drogas: diseño y evaluación de un programa en línea dirigido a estudiantes de educación media y media superior</t>
  </si>
  <si>
    <t>Intervenciones educativas para la prevención del comportamiento suicida en adolescentes en México</t>
  </si>
  <si>
    <t>Frecuencia de Manifestaciones Neuropsiquiátricas en Pacientes con COVID-19: Una propuesta de intervención</t>
  </si>
  <si>
    <t>La regulación de los diferentes usos del cannabis y la evaluación de sus impactos sociales, a partir de una política basada en evidencia científica</t>
  </si>
  <si>
    <t>Situación actual de la partería indígena en México (Segunda y Tercera Etapas)</t>
  </si>
  <si>
    <t>De la representación descriptiva a la sustantiva: evaluando la implementación de la paridad de género en los congresos mexicanos</t>
  </si>
  <si>
    <t>Paridad y acceso de las mujeres a cargos de elección en el estado y municipios de Tlaxcala: Tensiones y transformaciones desde la voz de las mujeres electas.</t>
  </si>
  <si>
    <t>¿Hacia la igualdad para la participación política de las mujeres indígenas en los sistemas normativos internos? Un estudio sobre los efectos del Decreto de Paridad entre Géneros en los municipios más pobres de Oaxaca</t>
  </si>
  <si>
    <t>Violencia política por razones de género y barreras estructurales y fácticas en mujeres candidatas a presidencia municipal, sindicaturas y regidurías en el proceso electoral 2017-2018 en 5 municipios de Tamaulipas</t>
  </si>
  <si>
    <t>La paridad, una realidad aún por construir en los congresos locales de México</t>
  </si>
  <si>
    <t>PRECARIEDAD Y RESILIENCIA SOCIAL DE JEFAS DE FAMILIA, DESPLAZADAS POR LA VIOLENCIA EN SUS COMUNIDADES, E INSTALADAS TEMPORAL O DEFINITIVAMENTE EN LA PERIFERIA URBANA DE CULIACÁN, MAZATLÁN, DURANGO, HERMOSILLO, MEXICALI Y TIJUANA</t>
  </si>
  <si>
    <t>IMPULSO DE LA IGUALDAD SUSTANTIVA EN ELECCIONES DE AUTORIDADES COMUNITARIAS: CASO IXTLAHUACA, ESTADO DE MÉXICO</t>
  </si>
  <si>
    <t>Paridad de Género en Educación Superior y Ciencia</t>
  </si>
  <si>
    <t>De la representación descriptiva a la sustantiva: los retos de la democracia paritaria en México_x000D_
(un análisis y clasificación de la legislación en materia de género en cuatro legislaturas)</t>
  </si>
  <si>
    <t>Ciencia, justicia y paridad. Reflexiones y propuestas desde la Universidad Michoacana de San Nicolás de Hidalgo</t>
  </si>
  <si>
    <t>Establecimiento de un jardín etnobiológico en la comunidad indígena Kumiai San Antonio Necua y el fortalecimiento e incremento del jardín botánico de la Universidad Autónoma de Baja California.</t>
  </si>
  <si>
    <t>Consolidación de Guyiaqui a través de la articulación del diálogo se saberes con sectores sociales clave y con los jardines etnobiológicos de la región.</t>
  </si>
  <si>
    <t>Consolidación del Jardín Etnobiológico Campeche: base para el rescate, promoción y generación de conocimiento etnobotánico con fines de investigación, formación de recursos humanos, producción y conservación de los recursos naturales y culturales.</t>
  </si>
  <si>
    <t>Un Jardín Etnobiológico dentro de la UNAM: impulsor de la revalorización del conocimiento biocultural en la Ciudad de México</t>
  </si>
  <si>
    <t>Jardín Etnobiológico de las Selvas del Soconusco: Propuesta del Jardín Botánico Regional del Soconusco (ECO-TAP-JB) y Herbario (ECO-TA-H). Segunda Etapa.</t>
  </si>
  <si>
    <t>Fortalecimiento y desarrollo del Centro de Investigación y Jardín Etnobiologico del Semidesierto de Coahuila</t>
  </si>
  <si>
    <t>Fortalecimiento del jardín etnobiológico La Campana (año 2)</t>
  </si>
  <si>
    <t>Consolidación de las colecciones, desarrollo de investigación etnobiológica y promoción del acceso universal al conocimiento en el Jardín Etnobiológico Estatal de Durango</t>
  </si>
  <si>
    <t>Jardín etnobiológico Totláli, Zumpahuacán, Estado de México</t>
  </si>
  <si>
    <t>Consolidación del jardín etnobiológico de Guanajuato</t>
  </si>
  <si>
    <t>Vinculación social, establecimiento y mejoramiento de espacios etnobiológicos en el Jardín de la Universidad Autónoma de Guerrero</t>
  </si>
  <si>
    <t>Jardín Etnobiológico de la región Valles y sierra Occidental de Jalisco</t>
  </si>
  <si>
    <t>Casa de Saberes. Biocultura y participación social: el Jardín Etnobotánico y Museo de Medicina Tradicional del INAH Morelos, en el marco de una Red Nacional de Jardines Etnobiológicos, Segunda etapa</t>
  </si>
  <si>
    <t>Jardín Etnobiológico Tachi’í</t>
  </si>
  <si>
    <t>Consolidación del jardín etnobiológico de la Universidad Autónoma de Nuevo León para el desarrollo regional y conservación de la riqueza biocultural</t>
  </si>
  <si>
    <t>Implementación de servicios para la/os trabajadora/es del Jardín Etnobotánico de Oaxaca</t>
  </si>
  <si>
    <t>Jardín etnobiológico de los siete pueblos originarios del estado de Puebla</t>
  </si>
  <si>
    <t>Jardín etnobiológico Concá</t>
  </si>
  <si>
    <t>Fortalecimiento del Jardín Etnobiológico "San Felipe Bacalar"</t>
  </si>
  <si>
    <t>Fortalecimiento del sistema jardín botánico de la UASLP para la conservación y visibilización de la riqueza biocultural y la difusión e intercambio del conocimiento etnobiológico</t>
  </si>
  <si>
    <t>Fortalecimiento del Jardín Etnobiológico Juyya Ánnia de Sinaloa y vinculación con la red nacional de jardines etnobiológicos de México</t>
  </si>
  <si>
    <t>Jardín Etnobiológico Comunitario de Sonora</t>
  </si>
  <si>
    <t>Jardín Etnobiológico Tlaxcallan. Segunda etapa</t>
  </si>
  <si>
    <t>Un jardín etnobiológico: Ampliando los horizontes del Jardín Botánico Francisco Javier Clavijero en Xalapa, Veracruz</t>
  </si>
  <si>
    <t>Fortalecimiento del papel etnobiológico del Jardín Botánico Regional "Roger Orellana": las selvas de la península de Yucatán, un recurso que debemos conservar, investigar y difundir</t>
  </si>
  <si>
    <t>1602701-42</t>
  </si>
  <si>
    <t>1702768-1</t>
  </si>
  <si>
    <t>1702485-5</t>
  </si>
  <si>
    <t>1702485-3</t>
  </si>
  <si>
    <t>1704285-2</t>
  </si>
  <si>
    <t>1601410-2</t>
  </si>
  <si>
    <t>1602701-30</t>
  </si>
  <si>
    <t>1602786-85</t>
  </si>
  <si>
    <t>1602701-35</t>
  </si>
  <si>
    <t>2000322-4</t>
  </si>
  <si>
    <t>1602701-24</t>
  </si>
  <si>
    <t>1704156-6</t>
  </si>
  <si>
    <t>1704156-7</t>
  </si>
  <si>
    <t>1702503-2</t>
  </si>
  <si>
    <t>1701812-3</t>
  </si>
  <si>
    <t>1602701-40</t>
  </si>
  <si>
    <t>1704285-4</t>
  </si>
  <si>
    <t>1602701-17</t>
  </si>
  <si>
    <t>1602701-80</t>
  </si>
  <si>
    <t>1702503-22</t>
  </si>
  <si>
    <t>1702556-2</t>
  </si>
  <si>
    <t>1702768-17</t>
  </si>
  <si>
    <t>1602786-21</t>
  </si>
  <si>
    <t>1602701-15</t>
  </si>
  <si>
    <t>1602701-32</t>
  </si>
  <si>
    <t>1602786-89</t>
  </si>
  <si>
    <t>1602701-10</t>
  </si>
  <si>
    <t>1602786-2</t>
  </si>
  <si>
    <t>1602701-25</t>
  </si>
  <si>
    <t>1602701-20</t>
  </si>
  <si>
    <t>1701645-6</t>
  </si>
  <si>
    <t>1701837-3</t>
  </si>
  <si>
    <t>1702556-1</t>
  </si>
  <si>
    <t>1701837-4</t>
  </si>
  <si>
    <t>1602709-6</t>
  </si>
  <si>
    <t>1602701-62</t>
  </si>
  <si>
    <t>1602786-25</t>
  </si>
  <si>
    <t>1702485-1</t>
  </si>
  <si>
    <t>C-38/2022</t>
  </si>
  <si>
    <t>C-39/2022</t>
  </si>
  <si>
    <t>C-51/2022</t>
  </si>
  <si>
    <t>C-35/2022</t>
  </si>
  <si>
    <t>C-46/2022</t>
  </si>
  <si>
    <t>C-49/2022</t>
  </si>
  <si>
    <t>C-50/2022</t>
  </si>
  <si>
    <t>C-37/2022</t>
  </si>
  <si>
    <t>C-56/2022</t>
  </si>
  <si>
    <t>C-52/2022</t>
  </si>
  <si>
    <t>FORDECYT-PRONACES/50/2021</t>
  </si>
  <si>
    <t>FORDECYT-PRONACES/51/2021</t>
  </si>
  <si>
    <t>FORDECYT-PRONACES/52/2021</t>
  </si>
  <si>
    <t>FORDECYT-PRONACES/53/2021</t>
  </si>
  <si>
    <t>FORDECYT-PRONACES/54/2021</t>
  </si>
  <si>
    <t>FORDECYT-PRONACES/56/2021</t>
  </si>
  <si>
    <t>FORDECYT-PRONACES/57/2021</t>
  </si>
  <si>
    <t>FORDECYT-PRONACES/58/2021</t>
  </si>
  <si>
    <t>FORDECYT-PRONACES/59/2021</t>
  </si>
  <si>
    <t>FORDECYT-PRONACES/60/2021</t>
  </si>
  <si>
    <t>FORDECYT-PRONACES/61/2021</t>
  </si>
  <si>
    <t>FORDECYT-PRONACES/62/2021</t>
  </si>
  <si>
    <t>FORDECYT-PRONACES/63/2021</t>
  </si>
  <si>
    <t>FORDECYT-PRONACES/64/2021</t>
  </si>
  <si>
    <t>FORDECYT-PRONACES/65/2021</t>
  </si>
  <si>
    <t>FORDECYT-PRONACES/67/2021</t>
  </si>
  <si>
    <t>FORDECYT-PRONACES/68/2021</t>
  </si>
  <si>
    <t>FORDECYT-PRONACES/69/2021</t>
  </si>
  <si>
    <t>FORDECYT-PRONACES/70/2021</t>
  </si>
  <si>
    <t>FORDECYT-PRONACES/72/2021</t>
  </si>
  <si>
    <t>FORDECYT-PRONACES/74/2021</t>
  </si>
  <si>
    <t>FORDECYT-PRONACES/75/2021</t>
  </si>
  <si>
    <t>FORDECYT-PRONACES/76/2021</t>
  </si>
  <si>
    <t>FORDECYT-PRONACES/77/2021</t>
  </si>
  <si>
    <t>FORDECYT-PRONACES/78/2021</t>
  </si>
  <si>
    <t>C-10/2022</t>
  </si>
  <si>
    <t>C-552/2021</t>
  </si>
  <si>
    <t>C-69/2022</t>
  </si>
  <si>
    <t>C-67/2022</t>
  </si>
  <si>
    <t>C-91/2022</t>
  </si>
  <si>
    <t>C-59/2022</t>
  </si>
  <si>
    <t>C-61/2022</t>
  </si>
  <si>
    <t>C-63/2022</t>
  </si>
  <si>
    <t>C-72/2022</t>
  </si>
  <si>
    <t>C-85/2022</t>
  </si>
  <si>
    <t>C-74/2022</t>
  </si>
  <si>
    <t>C-75/2022</t>
  </si>
  <si>
    <t>C-76/2022</t>
  </si>
  <si>
    <t>C-77/2022</t>
  </si>
  <si>
    <t>C-57/2022</t>
  </si>
  <si>
    <t>C-92/2022</t>
  </si>
  <si>
    <t>C-70/2022</t>
  </si>
  <si>
    <t>C-84/2022</t>
  </si>
  <si>
    <t>C-43/2022</t>
  </si>
  <si>
    <t>C-25/2022</t>
  </si>
  <si>
    <t>C-42/2022</t>
  </si>
  <si>
    <t>C-44/2022</t>
  </si>
  <si>
    <t>C-53/2022</t>
  </si>
  <si>
    <t>C-45/2022</t>
  </si>
  <si>
    <t>C-54/2022</t>
  </si>
  <si>
    <t>FORDECYT-PRONACES/79/2021</t>
  </si>
  <si>
    <t>FORDECYT-PRONACES/80/2021</t>
  </si>
  <si>
    <t>FORDECYT-PRONACES/81/2021</t>
  </si>
  <si>
    <t>FORDECYT-PRONACES/82/2021</t>
  </si>
  <si>
    <t>FORDECYT-PRONACES/84/2021</t>
  </si>
  <si>
    <t>FORDECYT-PRONACES/85/2021</t>
  </si>
  <si>
    <t>FORDECYT-PRONACES/47/2021</t>
  </si>
  <si>
    <t>FORDECYT-PRONACES/48/2021</t>
  </si>
  <si>
    <t>FORDECYT-PRONACES/49/2021</t>
  </si>
  <si>
    <t>FORDECYT-PRONACES/86/2021</t>
  </si>
  <si>
    <t>FON.SEC./512/2021</t>
  </si>
  <si>
    <t>FON.SEC./520/2021</t>
  </si>
  <si>
    <t>FON.SEC./513/2021</t>
  </si>
  <si>
    <t>FON.SEC./514/2021</t>
  </si>
  <si>
    <t>FON.SEC./515/2021</t>
  </si>
  <si>
    <t>FON.SEC./521/2021</t>
  </si>
  <si>
    <t>FON.SEC./516/2021</t>
  </si>
  <si>
    <t>FON.SEC./517/2021</t>
  </si>
  <si>
    <t>FON.SEC./518/2021</t>
  </si>
  <si>
    <t>Pp F003 6/I-O/2022</t>
  </si>
  <si>
    <t>Pp F003 7/I-O/2022</t>
  </si>
  <si>
    <t>Pp F003 13/I-O/2022</t>
  </si>
  <si>
    <t>Pp F003 3/I-E/2022</t>
  </si>
  <si>
    <t>Pp F003 6/I-E/2022</t>
  </si>
  <si>
    <t>Pp F003 7/I-E/2022</t>
  </si>
  <si>
    <t>Pp F003 3/II-E/2022</t>
  </si>
  <si>
    <t>Pp F003 4/II-E/2022</t>
  </si>
  <si>
    <t>Pp F003 5/II-E/2022</t>
  </si>
  <si>
    <t>Pp F003 4/III-E/2022</t>
  </si>
  <si>
    <t>Pp F003 5/III-E/2022</t>
  </si>
  <si>
    <t>Pp F003 7/III-E/2022</t>
  </si>
  <si>
    <t>Pp F003 8/III-E/2022</t>
  </si>
  <si>
    <t>Pp F003 3/IV-E/2022</t>
  </si>
  <si>
    <t>Pp F003 4/IV-E/2022</t>
  </si>
  <si>
    <t>Pp F003 6/IV-E/2022</t>
  </si>
  <si>
    <t>Pp F003 3/V-E/2022</t>
  </si>
  <si>
    <t>Pp F003 4/V-E/2022</t>
  </si>
  <si>
    <t>Pp F003 6/V-E/2022</t>
  </si>
  <si>
    <t>Pp F003 7/V-E/2022</t>
  </si>
  <si>
    <t>Pp F003 8/V-E/2022</t>
  </si>
  <si>
    <t>Pp F003 9/V-E/2022</t>
  </si>
  <si>
    <t>Pp F003 7/VI-E/2022</t>
  </si>
  <si>
    <t>Pp F003 3/VII-E/2022</t>
  </si>
  <si>
    <t>Pp F003 4/VII-E/2022</t>
  </si>
  <si>
    <t>Pp F003 6/VII-E/2022</t>
  </si>
  <si>
    <t>Pp F003 5/VIII-E/2022</t>
  </si>
  <si>
    <t>Pp F003 6/VIII-E/2022</t>
  </si>
  <si>
    <t>Pp F003 3/IX-E/2022</t>
  </si>
  <si>
    <t>Pp F003 7/X-E/2022</t>
  </si>
  <si>
    <t>Pp F003 8/X-E/2022</t>
  </si>
  <si>
    <t>Pp F003 9/X-E/2022</t>
  </si>
  <si>
    <t>Pp F003 4/XI-E/2022</t>
  </si>
  <si>
    <t>Pp F003 6/XI-E/2022</t>
  </si>
  <si>
    <t>Pp F003 7/XI-E/2022</t>
  </si>
  <si>
    <t>Pp F003 8/XI-E/2022</t>
  </si>
  <si>
    <t>Pp F003 3/XII-E/2022</t>
  </si>
  <si>
    <t>Pp F003 4/XII-E/2022</t>
  </si>
  <si>
    <t>Pp F003 5/XII-E/2022</t>
  </si>
  <si>
    <t>Pp F003 3/XIII-E/2022</t>
  </si>
  <si>
    <t>Pp F003 4/XIII-E/2022</t>
  </si>
  <si>
    <t>Pp F003 5/XIII-E/2022</t>
  </si>
  <si>
    <t>Pp F003 6/XIII-E/2022</t>
  </si>
  <si>
    <t>Pp F003 7/XIII-E/2022</t>
  </si>
  <si>
    <t>MONTO POR TRANSFER</t>
  </si>
  <si>
    <t>C-55/2022</t>
  </si>
  <si>
    <t>FORDECYT-PRONACES/71/2021</t>
  </si>
  <si>
    <t>C-656/2021</t>
  </si>
  <si>
    <t>UNAM-Centro de Investigaciones Interdisciplinarias en Ciencias y Humanidades</t>
  </si>
  <si>
    <t>EL COLEGIO DE MEXICO, A.C.</t>
  </si>
  <si>
    <t>INSTITUTO NACIONAL DE PSIQUIATRIA RAMON DE LA FUENTE MUÑIZ</t>
  </si>
  <si>
    <t>UNIVERSIDAD AUTÓNOMA METROPOLITANA UNIDAD LERMA</t>
  </si>
  <si>
    <t>UNIVERSIDAD AUTÓNOMA DEL ESTADO DE HIDALGO</t>
  </si>
  <si>
    <t>UNIVERSIDAD AUTONOMA DE BAJA CALIFORNIA SUR</t>
  </si>
  <si>
    <t>DIVISION ACADEMICA DE INGENIERIA Y ARQUITECTURA</t>
  </si>
  <si>
    <t>TECNOLÓGICO NACIONAL DE MÉXICO / INSTITUTO TECNOLÓGICO DE PABELLÓN DE ARTEAGA</t>
  </si>
  <si>
    <t>UNIVERSIDAD AUTÓNOMA METROPOLITANA UNIDAD IZTAPALAPA</t>
  </si>
  <si>
    <t>CENTRO DE INVESTIGACIÓN EN BIOTECNOLOGÍA</t>
  </si>
  <si>
    <t>CENTRO DE INVESTIGACIÓN Y DE ESTUDIOS AVANZADOS DEL INSTITUTO POLITÉCNICO NACIONAL</t>
  </si>
  <si>
    <t>CENTRO DE INVESTIGACIÓN EN MATEMÁTICAS, A.C. - UNIDAD MONTERREY</t>
  </si>
  <si>
    <t>TECNOLÓGICO NACIONAL DE MÉXICO / INSTITUTO TECNOLÓGICO DE ORIZABA</t>
  </si>
  <si>
    <t>UNIVERSIDAD IBEROAMERICANA, A.C.</t>
  </si>
  <si>
    <t>INSTITUTO POLITÉCNICO NACIONAL</t>
  </si>
  <si>
    <t>INSTITUTO NACIONAL DE CIENCIAS MEDICAS Y NUTRICION SALVADOR ZUBIRAN</t>
  </si>
  <si>
    <t>CENTRO DE INVESTIGACIÓN Y DE ESTUDIOS AVANZADOS DEL INSTITUTO POLITÉCNICO NACIONAL. / UNIDAD IRAPUATO</t>
  </si>
  <si>
    <t>INSTITUTO MEXICANO DEL SEGURO SOCIAL</t>
  </si>
  <si>
    <t>CENTRO DE INVESTIGACIÓN Y DE ESTUDIOS AVANZADOS DEL INSTITUTO POLITÉCNICO NACIONAL. / UNIDAD MÉRIDA</t>
  </si>
  <si>
    <t>UNIVERSIDAD AUTONOMA DE LA CIUDAD DE MEXICO</t>
  </si>
  <si>
    <t>FUNDACION UNIVERSIDAD DE LAS AMERICAS PUEBLA</t>
  </si>
  <si>
    <t>CENTRO NAYARITA DE INNOVACIÓN Y TRANSFERENCIA DE TECNOLOGÍA, A.C.</t>
  </si>
  <si>
    <t>CENTRO DE INVESTIGACIÓN Y DE ESTUDIOS AVANZADOS DEL INSTITUTO POLITÉCNICO NACIONAL. / UNIDAD DE GENÓMICA AVANZADA</t>
  </si>
  <si>
    <t>CENTRO DE INVESTIGACIÓN Y DE ESTUDIOS AVANZADOS DEL INSTITUTO POLITÉCNICO NACIONAL. / UNIDAD QUERÉTARO</t>
  </si>
  <si>
    <t>FACULTAD LATINOAMERICANA DE CIENCIAS SOCIALES (SEDE MEXICO)</t>
  </si>
  <si>
    <t>TECNOLÓGICO NACIONAL DE MÉXICO / INSTITUTO TECNOLÓGICO DE VERACRUZ</t>
  </si>
  <si>
    <t>EL COLEGIO DE LA FRONTERA NORTE, A.C.</t>
  </si>
  <si>
    <t>UNIVERSIDAD AUTÓNOMA DEL ESTADO DE MORELOS</t>
  </si>
  <si>
    <t>UNIVERSIDAD TECNOLOGICA DE LA MIXTECA</t>
  </si>
  <si>
    <t>INSTITUTO NACIONAL DE PEDIATRIA</t>
  </si>
  <si>
    <t>INSTITUTO NACIONAL DE PERINATOLOGIA ISIDRO ESPINOSA DE LOS REYES</t>
  </si>
  <si>
    <t>UNIVERSIDAD POLITECNICA DE TULANCINGO</t>
  </si>
  <si>
    <t>UNIVERSIDAD REGIOMONTANA, A.C.</t>
  </si>
  <si>
    <t>CENTRO INTERDISCIPLINARIO DE INVESTIGACIÓN EN HUMANIDADES-IIHCS</t>
  </si>
  <si>
    <t>UNIVERSIDAD TECNOLÓGICA DE QUERÉTARO</t>
  </si>
  <si>
    <t>CENTRO DE INVESTIGACIÓN Y DE ESTUDIOS AVANZADOS DEL INSTITUTO POLITÉCNICO NACIONAL. / UNIDAD SALTILLO</t>
  </si>
  <si>
    <t>UNIVERSIDAD POLITECNICA DE PACHUCA</t>
  </si>
  <si>
    <t>Corporación Mexicana de Investigación en Materiales, COMIMSA</t>
  </si>
  <si>
    <t>Colegio de Postgraduados (COLPOS)</t>
  </si>
  <si>
    <t>SOCIEDAD MATEMATICA MEXICANA A.C.</t>
  </si>
  <si>
    <t>SOCIEDAD MEXICANA DE FISICA, A.C.</t>
  </si>
  <si>
    <t>SOCIEDAD QUÍMICA DE MÉXICO, A.C.</t>
  </si>
  <si>
    <t>ASOCIACION MEXICANA DE CIENCIA DE LOS ALIMENTOS AMECA, A.C.</t>
  </si>
  <si>
    <t>SOCIEDAD MEXICANA DE GEOGRAFIA Y ESTADISTICA, A.C.</t>
  </si>
  <si>
    <t>Instituto Tecnológico Úrsulo Galván</t>
  </si>
  <si>
    <t>Centro De Investigación Y De Estudios Avanzados Del Instituto Politécnico Nacional</t>
  </si>
  <si>
    <t>Instituto Nacional De Astrofísica Óptica Y Electrónica</t>
  </si>
  <si>
    <t>Coordinación de Humanidades</t>
  </si>
  <si>
    <t>Comisión Nacional para Prevenir y Erradicar la Violencia contra las Mujeres</t>
  </si>
  <si>
    <t>Consejo Latinoamericano de Ciencias Sociales-CLACSO</t>
  </si>
  <si>
    <t>Universidad Michoacana de San Nicolas de Hidalgo</t>
  </si>
  <si>
    <t>Escuela Nacional de Estudios Superiores Unidad Morelia</t>
  </si>
  <si>
    <t>Junta Intermunicipal Biocultural del Puuc</t>
  </si>
  <si>
    <t>Facultad de Medicina Veterinaria y Zootecnia</t>
  </si>
  <si>
    <t>Centro de Investigacion y Asistencia en Tecnología y Diseño del Estado de Jalisco, A.C.</t>
  </si>
  <si>
    <t>Universidad del Mar</t>
  </si>
  <si>
    <t>Benemérita Universidad Autónoma De Puebla</t>
  </si>
  <si>
    <t>Tecnológico Nacional de México / Instituto Tecnológico del Valle De Oaxaca</t>
  </si>
  <si>
    <t>Universidad de La Salle Bajío A.C. - Campus Campestre</t>
  </si>
  <si>
    <t>Instituto Nacional de Enfermedades Respiratorias “Ismael Cosío Villegas”</t>
  </si>
  <si>
    <t>Leading House for the Latin American Region de la Universidad de St. Gallen</t>
  </si>
  <si>
    <t>Centro de Investigación y Docencia Económicas</t>
  </si>
  <si>
    <t>Centro de Estudios del Movimiento Obrero y Socialista</t>
  </si>
  <si>
    <t>Instituto de Biología, Universidad Nacional Autónoma de México (IB, UNAM)</t>
  </si>
  <si>
    <t>Centro de Investigación Científica y de Educación Superior de Ensenada, Baja California</t>
  </si>
  <si>
    <t>Universidad Nacional Autónoma de México-Facultad de Economía</t>
  </si>
  <si>
    <t>UNIVERSIDAD TECNOLOGICA DE TULANCINGO</t>
  </si>
  <si>
    <t>DTM TECNOLOGÍAS SA DE CV</t>
  </si>
  <si>
    <t>CIESAS-Golfo</t>
  </si>
  <si>
    <t>Universidad Autónoma de Chiapas</t>
  </si>
  <si>
    <t>Universidad Autónoma de Ciudad Juárez</t>
  </si>
  <si>
    <t>UNAM/Instituto de Investigaciones en Ecosistemas y Sustentabilidad</t>
  </si>
  <si>
    <t>Universidad Autónoma Metropolitana-Unidad Iztapalapa</t>
  </si>
  <si>
    <t>Instituto Tecnológico Superior del Occidente del Estado de Hidalgo</t>
  </si>
  <si>
    <t>Universidad Autónoma del Estado de México</t>
  </si>
  <si>
    <t>Instituto de Ecología, Pesquerías y Oceanografía del Golfo de México (EPOMEX), de la Universidad Autónoma de Campeche.</t>
  </si>
  <si>
    <t>Instituto Tecnológico y de Estudios Superiores de Monterrey</t>
  </si>
  <si>
    <t>Instituto de Geofísica, Universidad Nacional Autónoma de México</t>
  </si>
  <si>
    <t>Universidad Autónoma de Querétaro, Campus Juriquilla</t>
  </si>
  <si>
    <t>Instituto de Química, Universidad Nacional Autónoma de México</t>
  </si>
  <si>
    <t>Instituto Tecnológico de Veracruz, Tecnológico Nacional de México</t>
  </si>
  <si>
    <t xml:space="preserve">Centro de Investigación en Biotecnología, Universidad Autónoma del Estado De Morelos </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</si>
  <si>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</si>
  <si>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</si>
  <si>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</si>
  <si>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</si>
  <si>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</si>
  <si>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</si>
  <si>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</si>
  <si>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</si>
  <si>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</si>
  <si>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</si>
  <si>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</si>
  <si>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</si>
  <si>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</si>
  <si>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</si>
  <si>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</si>
  <si>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</si>
  <si>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</si>
  <si>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</si>
  <si>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</si>
  <si>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</si>
  <si>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</si>
  <si>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</si>
  <si>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</si>
  <si>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</si>
  <si>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</si>
  <si>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</si>
  <si>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</si>
  <si>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</si>
  <si>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</si>
  <si>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</si>
  <si>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</si>
  <si>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</si>
  <si>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</si>
  <si>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</si>
  <si>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</si>
  <si>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</si>
  <si>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</si>
  <si>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</si>
  <si>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</si>
  <si>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</si>
  <si>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</si>
  <si>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</si>
  <si>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</si>
  <si>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</si>
  <si>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</si>
  <si>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</si>
  <si>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</si>
  <si>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</si>
  <si>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</si>
  <si>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</si>
  <si>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</si>
  <si>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</si>
  <si>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</si>
  <si>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</si>
  <si>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</si>
  <si>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</si>
  <si>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</si>
  <si>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</si>
  <si>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</si>
  <si>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</si>
  <si>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</si>
  <si>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</si>
  <si>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</si>
  <si>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</si>
  <si>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</si>
  <si>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</si>
  <si>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</si>
  <si>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</si>
  <si>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</si>
  <si>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</si>
  <si>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</si>
  <si>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</si>
  <si>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</si>
  <si>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</si>
  <si>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</si>
  <si>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</si>
  <si>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</si>
  <si>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</si>
  <si>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</si>
  <si>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</si>
  <si>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</si>
  <si>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</si>
  <si>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</si>
  <si>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</si>
  <si>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</si>
  <si>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</si>
  <si>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</si>
  <si>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</si>
  <si>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</si>
  <si>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</si>
  <si>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</si>
  <si>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</si>
  <si>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</si>
  <si>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</si>
  <si>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</si>
  <si>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</si>
  <si>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</si>
  <si>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</si>
  <si>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</si>
  <si>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</si>
  <si>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</si>
  <si>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</si>
  <si>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</si>
  <si>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</si>
  <si>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</si>
  <si>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</si>
  <si>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</si>
  <si>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</si>
  <si>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</si>
  <si>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</si>
  <si>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</si>
  <si>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</si>
  <si>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</si>
  <si>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</si>
  <si>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</si>
  <si>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</si>
  <si>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</si>
  <si>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</si>
  <si>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</si>
  <si>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</si>
  <si>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</si>
  <si>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</si>
  <si>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</si>
  <si>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</si>
  <si>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</si>
  <si>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</si>
  <si>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</si>
  <si>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</si>
  <si>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</si>
  <si>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</si>
  <si>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</si>
  <si>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</si>
  <si>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</si>
  <si>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</si>
  <si>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</si>
  <si>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</si>
  <si>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</si>
  <si>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</si>
  <si>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</si>
  <si>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</si>
  <si>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</si>
  <si>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</si>
  <si>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</si>
  <si>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</si>
  <si>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</si>
  <si>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</si>
  <si>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</si>
  <si>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</si>
  <si>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</si>
  <si>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</si>
  <si>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</si>
  <si>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</si>
  <si>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</si>
  <si>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</si>
  <si>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</si>
  <si>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</si>
  <si>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</si>
  <si>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</si>
  <si>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</si>
  <si>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</si>
  <si>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</si>
  <si>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</si>
  <si>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</si>
  <si>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</si>
  <si>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</si>
  <si>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</si>
  <si>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</si>
  <si>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</si>
  <si>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</si>
  <si>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</si>
  <si>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</si>
  <si>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</si>
  <si>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</si>
  <si>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</si>
  <si>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</si>
  <si>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</si>
  <si>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</si>
  <si>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</si>
  <si>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</si>
  <si>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</si>
  <si>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</si>
  <si>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</si>
  <si>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</si>
  <si>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</si>
  <si>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</si>
  <si>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</si>
  <si>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</si>
  <si>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</si>
  <si>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</si>
  <si>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</si>
  <si>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</si>
  <si>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</si>
  <si>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</si>
  <si>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</si>
  <si>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</si>
  <si>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</si>
  <si>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</si>
  <si>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</si>
  <si>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</si>
  <si>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</si>
  <si>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</si>
  <si>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</si>
  <si>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</si>
  <si>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</si>
  <si>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</si>
  <si>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</si>
  <si>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</si>
  <si>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</si>
  <si>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</si>
  <si>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</si>
  <si>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</si>
  <si>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</si>
  <si>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</si>
  <si>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</si>
  <si>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</si>
  <si>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</si>
  <si>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</si>
  <si>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</si>
  <si>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</si>
  <si>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</si>
  <si>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</si>
  <si>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</si>
  <si>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</si>
  <si>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</si>
  <si>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</si>
  <si>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</si>
  <si>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</si>
  <si>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</si>
  <si>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</si>
  <si>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</si>
  <si>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</si>
  <si>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</si>
  <si>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</si>
  <si>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</si>
  <si>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</si>
  <si>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</si>
  <si>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</si>
  <si>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</si>
  <si>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</si>
  <si>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</si>
  <si>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</si>
  <si>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</si>
  <si>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</si>
  <si>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</si>
  <si>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</si>
  <si>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</si>
  <si>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</si>
  <si>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</si>
  <si>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</si>
  <si>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</si>
  <si>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</si>
  <si>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</si>
  <si>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</si>
  <si>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</si>
  <si>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</si>
  <si>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</si>
  <si>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</si>
  <si>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</si>
  <si>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</si>
  <si>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</si>
  <si>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</si>
  <si>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</si>
  <si>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</si>
  <si>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</si>
  <si>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</si>
  <si>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</si>
  <si>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</si>
  <si>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</si>
  <si>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</si>
  <si>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</si>
  <si>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</si>
  <si>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</si>
  <si>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</si>
  <si>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</si>
  <si>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</si>
  <si>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</si>
  <si>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</si>
  <si>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</si>
  <si>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</si>
  <si>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</si>
  <si>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</si>
  <si>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</si>
  <si>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</si>
  <si>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</si>
  <si>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</si>
  <si>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</si>
  <si>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</si>
  <si>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</si>
  <si>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</si>
  <si>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</si>
  <si>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</si>
  <si>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</si>
  <si>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</si>
  <si>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</si>
  <si>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</si>
  <si>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</si>
  <si>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</si>
  <si>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</si>
  <si>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</si>
  <si>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</si>
  <si>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</si>
  <si>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</si>
  <si>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</si>
  <si>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</si>
  <si>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</si>
  <si>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</si>
  <si>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</si>
  <si>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</si>
  <si>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</si>
  <si>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</si>
  <si>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</si>
  <si>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</si>
  <si>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</si>
  <si>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</si>
  <si>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</si>
  <si>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</si>
  <si>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</si>
  <si>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Fondo Sectorial de Investigación en Salud y Seguridad Social SS/IMSS/ISSSTE-CONACYT, Convocatoria 2017-2</t>
  </si>
  <si>
    <t>Investigación Científica Básica CB2013</t>
  </si>
  <si>
    <t>Investigación Científica Básica CB 2014</t>
  </si>
  <si>
    <t>Investigación Científica Básica CB2015</t>
  </si>
  <si>
    <t>Investigación Científica Básica CB2016</t>
  </si>
  <si>
    <t>Investigación Científica Básica 2017-2018</t>
  </si>
  <si>
    <t>Emergencia Nacional</t>
  </si>
  <si>
    <t>Convocatoria 2022-2024 “Proyectos Nacionales de Investigación e Incidencia para la Soberanía Alimentaria</t>
  </si>
  <si>
    <t>Convocatoria 2022 “Proyectos Nacionales de Investigación e Incidencia para una vivienda adecuada y acceso justo al hábitat”</t>
  </si>
  <si>
    <t>Establecimiento de una red de espacios de acceso universal al conocimiento científico, tecnológico y humanístico a través del arte</t>
  </si>
  <si>
    <t>Convocatoria 2021 “Cooperación Científica con Francia SEP-CONACYT-ANUIES-ECOS NORD”</t>
  </si>
  <si>
    <t>Vigilancia Genómica del virus SARS-CoV-2 en México-2022</t>
  </si>
  <si>
    <t>El succinato como nuevo biomarcador de estrés oxidativo durante la gestación y la lactancia: asociación con adiposidad, factores dietéticos y patrones de alimentación</t>
  </si>
  <si>
    <t>VOCABULARIO BÁSICO CIENTIFICO DE MÉXICO. CARACTERÍSTICAS Y DIFUSIÓN</t>
  </si>
  <si>
    <t>FÍSICA EN SISTEMAS BIOLÓGICOS: INTERACCIONES, AUTOENSAMBLAMIENTO, DINÁMICA, REACCIONES Y PROPIEDADES MECÁNICAS DE MACROMOLÉCULAS Y MEMBRANAS BIOLÓGICAS</t>
  </si>
  <si>
    <t>ROMPIMIENTO DE SIMETRÍA EN CONDENSADOS DE BOSONES Y LÁSER POLARITÓNICO</t>
  </si>
  <si>
    <t>DOCUMENTACIÓN Y RESCATE DE SABERES LOCALES SOBRE LA FLORA Y LA FAUNA EN ÁREAS NATURALES PROTEGIDAS DE BAJA CALIFORNIA SUR</t>
  </si>
  <si>
    <t>REGULACIÓN DE LA SECRECIÓN DE SEROTONINA A PARTIR DE DIFERENTES COMPARTIMENTOS NEURONALES</t>
  </si>
  <si>
    <t>PROBLEMAS DE ESTIMACIÓN EN SISTEMAS NOLINEALES</t>
  </si>
  <si>
    <t>ESTIMACIÓN CIEGA BAJO COHERENCIA ESPACIAL Y RUIDO MEZCLADO</t>
  </si>
  <si>
    <t>EVOLUCIÓN DE MAGMAS SILÍCICOS MEDIANTE ASIMILACIÓN DE LA CORTEZA TERRESTRE. INVESTIGACIÓN DE PETROLOGÍA EXPERIMENTAL Y MODELADO COMPUTACIONAL</t>
  </si>
  <si>
    <t>EJE MICROBIOTA-INTESTINO-CEREBRO COMO MODULADOR DE LA SOCIABILIDAD Y DETONADOR DE PATOLOGÍAS NEURODEGENERATIVAS Y NEUROPSIQUIÁTRICAS</t>
  </si>
  <si>
    <t>ESTUDIO DEL EFECTO FOTOVOLTAICO EN CERÁMICOS FERROELÉCTRICOS LIBRES DE PLOMO</t>
  </si>
  <si>
    <t>VARIACIÓN GENÉTICA DE LA DEFENSA CONSTITUTIVA E INDUCIDA CONTRA HERBÍVOROS Y PATÓGENOS EN CHILE SILVESTRE CAPSICUM ANNUUM VAR GLABRIUSCULUM</t>
  </si>
  <si>
    <t>MODELOS ALGEBRAICOS APLICADOS AL ESTUDIO DE SISTEMAS MESOSCÓPICOS.</t>
  </si>
  <si>
    <t>EL USO DEL CLORITO DE SODIO COMO REACTIVO ASEQUIBLE Y AMIGABLE CON EL MEDIO AMBIENTE EN LA SÍNTESIS DE ALCALOIDES BIOLÓGICAMENTE ACTIVOS</t>
  </si>
  <si>
    <t>ESTUDIO EXPERIMENTAL DE SISTEMAS AUTOENSAMBLANTES RELEVANTES EN APLICACIONES BIOFÍSICAS</t>
  </si>
  <si>
    <t>CARACTERIZACIÓN FENO-GENOTÍPICA DE ENZIMAS ß-LACTAMASAS DE CLASE A QUE CONFIEREN RESISTENCIA A CEFALOSPORINAS EN ENTEROBACTERIAS MULTIRRESISTENTES</t>
  </si>
  <si>
    <t>RESTABLECIMIENTO IN VIVO DE LOS EFECTOS ANTITUMORALES DEL TAMOXIFENO Y EL FULVESTRANT POR EL CALCITRIOL EN CÁNCER DE MAMA RECEPTOR DE ESTRÓGENOS NEGATIVO</t>
  </si>
  <si>
    <t>DESARROLLO DE SENSORES DE FIBRA ÓPTICA PARA LA DETERMINACIÓN DE LA CALIDAD DEL AGUA</t>
  </si>
  <si>
    <t>IDENTIFICACIÓN Y ANÁLISIS COMPARATIVO DE LAS SECUENCIAS REGULADORAS ACTIVAS IN VIVO EN EL INTESTINO DE DOS ESPECIES DE MOSQUITOS VECTORES DE MALARIA: ANOPHELES ABIMANUS Y ANOPHELES GAMBIAE</t>
  </si>
  <si>
    <t>USO DE MODELOS IDEALES DE DISTRIBUCIÓN LIBRE Y DESPÓTICA PARA EXPLICAR LA SELECCIÓN DEL HÁBITAT POR COLIBRÍES</t>
  </si>
  <si>
    <t>DISEÑO Y FABRICACIÓN DE BIOMATERIALES PARA APLICACIONES CARDIOVASCULARES</t>
  </si>
  <si>
    <t>CONSOLIDANTES HÍBRIDOS (POLISACÁRIDOS NATURALES-ALCOXISILANOS)PARA LA CONSERVACIÓN DE MATERIALES CONSTRUCTIVOS DE MONUMENTOS PATRIMONIALES SILÍCEOS Y CALCÁREOS</t>
  </si>
  <si>
    <t>TAXONOMÍA MOLECULAR DEL GÉNERO PYROPIA (BANGIALES: RHODOPHYTA) DEL PACÍFICO NOROCCIDENTAL MEXICANO: ESPECIES, DISTRIBUCIÓN Y FILOGENIA</t>
  </si>
  <si>
    <t>RECLUTAMIENTO Y TRÁFICO DE SEÑALES INTRACELULARES QUE CONFIEREN PROTECCIÓN MIOCÁRDICA CONTRA EL DAÑO POR REPERFUSIÓN: CAVEOLAS Y MITOCONDRIA.</t>
  </si>
  <si>
    <t>RESPUESTA AL DAÑO FIBROSANTE DE PULMÓN EN RATONES CON ENVEJECIMIENTO  ACELERADO.</t>
  </si>
  <si>
    <t>PROPIEDADES ELÉCTRICAS, OPTOELECTRÓNICAS Y ELECTROQUÍMICAS EN CELDAS SOLARES SENSIBILIZADAS BASADAS EN ZNO</t>
  </si>
  <si>
    <t>ANÁLISIS BIOQUÍMICO Y MOLECULAR DE LA BIOSÍNTESIS DE BETALAÍNAS EN STENOCEREUS QUERETAROENSIS, UNA CACTÁCEA MEXICANA</t>
  </si>
  <si>
    <t>RÉGIMEN MUNICIPAL, ÉLITES Y FISCALIDAD EN GUATEMALA Y MÉXICO EN  TIEMPOS DEL REFORMISMO BORBÓNICO (1765-1824): ¿MISMOS PROBLEMAS DIFERENTES SOLUCIONES?</t>
  </si>
  <si>
    <t>ANÁLISIS TRANSCRIPTÓMICO DIFERENCIAL DE STREPTOMYCES SPP. DURANTE LA INTERACCIÓN IN VITRO CON HONGOS Y OOMICETOS FITOPATÓGENOS</t>
  </si>
  <si>
    <t>CARACTERIZACIÓN DE LA RADIACIÓN ARTIFICIAL PULSADA Y MULTI-ESPECTRALCON TECNOLOGÍA LED PARA INCREMENTAR EL POTENCIAL BIOLÓGICO DE PLANTAS CON INTERÉS AGRONÓMICO</t>
  </si>
  <si>
    <t>SIMETRÍAS, ACOPLAMIENTO Y DISIPACIÓN EN SISTEMAS ONDULATORIOS DE COMPLEJIDAD VARIADA</t>
  </si>
  <si>
    <t>AISLAMIENTO Y EVALUACIÓN ANTIVIRAL DE LOS COMPONENTES PRESENTES EN DIOSPYROS ANISANDRA Y CAESALPINNIA YUCATANENSIS</t>
  </si>
  <si>
    <t>CARACTERIZACIÓN AISLADA Y PUNTUAL DE LA FUNCIÓN DE VARIANTES HETERODIMÉRICAS DE FACTORES DE TRANSCRIPCIÓN TIPO HÉLICE GIRO HÉLICE EN LA EXPRESIÓN GÉNICA PRO-FIBROSANTE</t>
  </si>
  <si>
    <t>ESTUDIO DE SUPERFICIES Y SU MODIFICACIÓN CON LA ADSORCIÓN DE ÁTOMOS Y MOLÉCULAS</t>
  </si>
  <si>
    <t>ANÁLISIS ESPECTRAL DE PROCESOS ESTOCÁSTICOS Y SUS HERRAMIENTAS</t>
  </si>
  <si>
    <t>EVALUACIÓN	DE	LACASAS	DESPLEGADAS	EN	LA	SUPERFICIE	DE	LEVADURA	PARA	LA	REMOCIÓN	DE	FENÓLICOS	PRESENTES	EN	
HIDROLIZADOS	DE	LIGNOCELULOSA</t>
  </si>
  <si>
    <t>ESTUDIO DE PROTEÍNAS QUE PARTICIPAN EN PROCESOS PATOGÉNICOS OCASIONADOS POR PROTOZOARIOS PARÁSITOS Y EN CÁNCER.</t>
  </si>
  <si>
    <t>GLOBALIZACIÓN, RECEPCIÓN 
Y ADAPTACIONES DEL YOGA EN MÉXICO</t>
  </si>
  <si>
    <t>DISEÑO IN SILICO DE ELECTRODOS DE MATERIALES NANOCOMPUESTOS CARBÓN/ÓXIDO METÁLICO CON POTENCIAL APLICACIÓN EN DISPOSITIVOS DE ALMACENAMIENTO DE ENERGÍA.</t>
  </si>
  <si>
    <t>IMPACTO DE LOS MICROPLÁSTICOS EN EL ZOOPLANCTON NERÍTICO DEL PACÍFICO CENTRAL MEXICANO</t>
  </si>
  <si>
    <t>MODULACIÓN DE GLUCÓLISIS Y GLUCONEOGÉNESIS DURANTE LA HIPOXIA EN CAMARÓN BLANCO.</t>
  </si>
  <si>
    <t>DESARROLLO DE NANOPARTÍCULAS POLIMÉRICAS BIOCOMPATIBLES CON DIFERENTES MORFOLOGÍAS, OBTENIDAS A PARTIR DE POLIMERIZACIONES CONTROLADAS DE MONÓMEROS METACRÍLICOS, CARGADAS CON ANTINEOPLÁSICOS</t>
  </si>
  <si>
    <t>SÍNTESIS Y CARACTERIZACIÓN DE MOLÉCULAS HETEROCÍCLICAS DEL TIPO OXAZOLINAS, OXAZOLES Y 1,3-OXAZINAS. EVALUACIÓN DE SU ACTIVIDAD ANTINEOPLÁSICA IN VITRO Y POSIBLE MECANISMO DE ACCIÓN.</t>
  </si>
  <si>
    <t>ESTUDIO FUNDAMENTAL DE MATERIALES CATALÍTICOS CON BASE EN RUTENIO SOPORTADO PARA LA HIDRODESOXIGENACIÓN DE MOLÉCULAS MODELO</t>
  </si>
  <si>
    <t>MODELACIÓN EN FINANZAS Y ECONOMETRÍA DESDE EL PARADIGMA DE LA ECONOFÍSICA.</t>
  </si>
  <si>
    <t>EXPERIMENTOS DE FRONTERA PARA BÚSQUEDA DE MATERIA OSCURA Y ESTUDIO DE LAS PROPIEDADES DE LOS NEUTRINOS</t>
  </si>
  <si>
    <t>DESARROLLO Y ESTUDIO FISICOQUÍMICO DE HIDROGELES NANOCOMPUESTOS ELECTROCONDUCTORES COMO SISTEMAS BIOACTIVOS DE ESTÍMULO-RESPUESTA</t>
  </si>
  <si>
    <t>DESARROLLO DE NUEVOS MÉTODOS PARA FRAGMENTACIÓN DINÁMICA DE BASES DE DATOS MULTIMEDIA</t>
  </si>
  <si>
    <t>LOS GÉNEROS DE LA MEMORIA COMO MODALIDAD NEOSUBVERSIVA DE LA LITERATURA INFANTIL Y JUVENIL (LIJ) CONTEMPORÁNEA. UN ESTUDIO DE ESTA CORRIENTE EN LOS ÚLTIMOS AÑOS EN MÉXICO (2010-2018).</t>
  </si>
  <si>
    <t>IMPACTO DE PERIODOS REPETIDOS DE ISQUEMIA, DE LA MANIPULACIÓN DE LAS HORMONAS SEXUALES O DE UN NÚMERO REDUCIDO DE NEFRONAS EN EL DAÑO RENAL CRÓNICO.</t>
  </si>
  <si>
    <t>DISEÑO, REACTIVIDAD Y APLICACIONES SINTÉTICAS DE HETEROCICLOS Y SINTONES NITROGENADOS</t>
  </si>
  <si>
    <t>DETECCIÓN AUTOMÁTICA DE PARÁFRASIS MEDIANTE MÉTODOS BASADOS EN LA DISTRIBUCIÓN DE TEXTO</t>
  </si>
  <si>
    <t>PREPARACIÓN DE CICLOFANOS INTEGRANDO CARBENOS HETEROCÍCLICOS Y SU USO COMO LIGANDOS PARA METALES DE TRANSICIÓN Y ESTABILIZACIÓN DE ESPECIES REACTIVAS</t>
  </si>
  <si>
    <t>ANÁLISIS EXPERIMENTAL Y TEÓRICO DE DENSIDAD DE CARGA ELECTRÓNICA EN HETEROCICLOS ORGANOMETÁLICOS ESTRUCTURALMENTE DISEÑADOS PARA PROMOVER INTERACCIONES NO-COVALENTES</t>
  </si>
  <si>
    <t>MECANISMOS MOLECULARES DE DAÑO TISULAR MEDIADOS POR LIGASAS DE UBICUITINA DE LA FAMILIA TRIM EN PACIENTES CON MIOPATÍAS INFLAMATORIAS IDIOPÁTICAS</t>
  </si>
  <si>
    <t>ALTERACIONES EN LA REGULACIÓN DEL CALCIO INTRACELULAR POR LOS RECEPTORES A MINERALOCORTICOIDES EN CÉLULAS DE MÚSCULO LISO VASCULAR</t>
  </si>
  <si>
    <t>PREPARACIÓN DE MATERIALES NANOESTRUCTURADOS POLIFUNCIONALES MEDIANTE LA PRECIPITACIÓN IN-SITU DE NANOPARTÍCULAS NÚCLEO-CORAZA EN BIOPOLÍMERO Y ÓXIDO DE GRAFENO</t>
  </si>
  <si>
    <t>SISTEMÁTICA, FILOGENIA Y BIOGEOGRAFÍA DEL GÉNERO SALVIA L. (LAMIACEAE) EN MÉXICO</t>
  </si>
  <si>
    <t>EVALUACIÓN DE LA PARTICIPACIÓN DE LINFOCITOS INNATOS EN LA INFECCIÓN POR VIRUS DENGUE.</t>
  </si>
  <si>
    <t>ANÁLISIS ESTRUCTURAL DEL REPERTORIO DE LINFOCITOS B HUMANOS EN RESPUESTA A LA INFECCIÓN POR EL VIRUS DENGUE Y SUS IMPLICACIONES EN LA NEUTRALIZACIÓN Y CAPACIDAD FACILITADORA</t>
  </si>
  <si>
    <t>BÚSQUEDA, IDENTIFICACIÓN Y CARACTERIZACIÓN DE GENES DE FACTORES DE TRANSCRIPCIÓN QUE REGULAN LA BIOGÉNESIS DE CROMOPLASTOS Y LA BIOSÍNTESIS DE CAROTENOIDES EN FRUTOS DE CHILE (CAPSICUM SPP.)</t>
  </si>
  <si>
    <t>CORRELACIÓN ENTRE EL GAS MOLECULAR Y CHORROS IONIZADOS EN DISCOS TRANSICIONALES USANDO ALMA Y VLA</t>
  </si>
  <si>
    <t>ESTUDIO DE LA MAQUINARIA CENTRAL EN GALAXIAS ACTIVAS. II</t>
  </si>
  <si>
    <t>PAPEL DE LAS CITOCINAS IL-36 EN LA REGULACIÓN DE LA RESPUESTA INMUNE EN MUCOSA INTESTINAL</t>
  </si>
  <si>
    <t>CONTINUACIÓN DE PROYECTO
DEMOCRACIAS LATINOAMERICANAS.ENFOQUES COMPARADOS (2)</t>
  </si>
  <si>
    <t>ESTUDIO DE LAS VARIABLES QUE DETERMINAN EL DESARROLLO DE ORGANOGELES A BASE DE FOSFOLÍPIDOS Y MONOGLICÉRIDOS</t>
  </si>
  <si>
    <t>FIEBRE AMARILLA EN YUCATÁN: LETALIDAD Y CONOCIMIENTO CIENTÍFICO, 1903-1921.</t>
  </si>
  <si>
    <t>ANÁLISIS FISIOLÓGICO Y GENÉTICO DE UNA POBLACIÓN PARA MAPEO GENÉTICO DE TRIGO EN RESPUESTA A LA INOCULACIÓN DE AZOSPIRILLUM BRASILENSE.</t>
  </si>
  <si>
    <t>ESTUDIO DEL POSIBLE EFECTO NEUROPROTECTOR DEL BETA-CARIOFILENO ANTE EL DAÑO INDUCIDO POR MPTP SOBRE CÉLULAS DOPAMINÉRGICAS, EN UN MODELO MURINO DE PARKINSONISMO</t>
  </si>
  <si>
    <t>ELECCIÓN SUBÓPTIMA: EL PAPEL DEL VALOR INCENTIVO DE LOS ESTÍMULOS DISCRIMINATIVOS.</t>
  </si>
  <si>
    <t>EL EFECTO DEL ÁCIDO GRASO TRANS-PALMITOLÉICO SOBRE LA SENSIBILIDAD A LA INSULINA A TRAVÉS DE UNA DISMINUCIÓN DEL PROCESO INFLAMATORIO</t>
  </si>
  <si>
    <t>DISEÑO DE CONTROLADORES POR MODOS DESLIZANTES DE ORDEN SUPERIOR CONTINUOS</t>
  </si>
  <si>
    <t>LA INTERACCIÓN DE LA GEOMETRÍA Y LA TOPOLOGÍA EN LA MATEMÁTICA DISCRETA</t>
  </si>
  <si>
    <t>ECOLOGÍA Y EVOLUCIÓN DE LAS HORMIGAS A LO LARGO DE GRADIENTES AMBIENTALES: UN ENFOQUE INTEGRATIVO.</t>
  </si>
  <si>
    <t>IDENTIFICACIÓN DE SITIOS TERAPÉUTICOS EMERGENTES EN EL METABOLISMO DE LOS TIOLES EN TRYPANOSOMA CRUZI</t>
  </si>
  <si>
    <t>ESTUDIO DE LA TOPOLOGÍA Y GENERACIÓN DE MODELOS DE DIFUSIÓN EN REDES SOCIALES EN ESCUELAS  A DIFERENTES GRADOS ACADÉMICOS</t>
  </si>
  <si>
    <t>METABOLISMO Y EFECTOS DEL CALCITRIOL EN LA PLACENTA HUMANA Y LÍNEAS CELULARES: 
EFECTOS SOBRE LA EXPRESIÓN DEL TGF-ß Y SUS RECEPTORES EN PLACENTA</t>
  </si>
  <si>
    <t>IMPLEMENTACIÓN DE LA TEORÍA DE LOS FUNCIONALES DE LA DENSIDAD AUXILIAR EN ARQUITECTURAS HETEROGÉNEAS CPU/GPU</t>
  </si>
  <si>
    <t>MOLDEO DE ENERGÍA EN REDES DE ROBOTS</t>
  </si>
  <si>
    <t>LA ASCENSIÓN DEL NEOLIBERALISMO EN AMÉRICA LATINA Y EUROPA CENTRAL: UNA HISTORIA GLOBAL</t>
  </si>
  <si>
    <t>EVOLUCIÓN Y MANTENIMIENTO DEL POLIMORFISMO DE COLORACIÓN</t>
  </si>
  <si>
    <t>DINÁMICA Y GEOMETRÍA REAL Y COMPLEJA</t>
  </si>
  <si>
    <t>TEORÍA DE SINGULARIDADES APLICADA A LA GEOMETRÍA EXTRÍNSECA DE SUBVARIEDADES</t>
  </si>
  <si>
    <t>PATRONES ESPACIALES DE FLUJO GENÉTICO E HIBRIDACIÓN INTERESPECÍFICA EN BURSERA: IMPLICACIONES PARA EL MANEJO Y CONSERVACIÓN DEL BOSQUE TROPICAL CADUCIFOLIO</t>
  </si>
  <si>
    <t>EFECTO DE LA EXPOSICIÓN PERINATAL A LOS CONTAMINANTES ORGÁNICOS PERSISTENTES, LOS ÉTERES BIFENILOS POLIBROMADOS, COMO NEUROTÓXICOS Y DISRUPTORES ENDOCRINOS, DURANTE EL DESARROLLO POSTNATAL DE LA RATA.</t>
  </si>
  <si>
    <t>CARACTERIZACIÓN MOLECULAR DE RMVDAC, UNA PROTEÍNA DE INTESTINO DE RHIPICEPHALUS MICROPLUS Y SU PAPEL EN LA TRANSMISIÓN DE LA BABESIOSIS BOVINA</t>
  </si>
  <si>
    <t>ACTIVIDAD ENZIMÁTICA EN LA BIODEGRADACIÓN DE HIDROCARBUROS AROMÁTICOS POLICÍCLICOS POR MICROALGAS</t>
  </si>
  <si>
    <t>GEOQUÍMICA AMBIENTAL DE FRONTERA EN AMBIENTES ÁRIDOS Y SEMI-ÁRIDOS CONTAMINADOS CON RESIDUOS MINERO-METALÚRGICOS</t>
  </si>
  <si>
    <t>CAMBIOS DE LA CALIDAD OVOCITARIA COMO UNA ESTRATEGIA PARA LA REGULACIÓN DE LA FERTILIDAD</t>
  </si>
  <si>
    <t>TEORIA ESPECTRAL Y ASPECTOS GEOMÉTRICOS EN FÍSICA MATEMÁTICA.</t>
  </si>
  <si>
    <t>ACTIVIDAD ANTIMICROBIANA EN FASE VAPOR DE LOS COMPONENTES ACTIVOS DE DIVERSOS ACEITES ESENCIALES: CONTINUACIÓN</t>
  </si>
  <si>
    <t>DESARROLLO DE MICRO- Y NANO-MATERIALES HÍBRIDOS A PARTIR DE POLÍMEROS NATURALES PROVENIENTES DE RESIDUOS AGROINDUSTRIALES, CON POTENCIAL APLICACIÓN PARA EL TRANSPORTE DE FÁRMACOS.  ESTUDIO Y EXPLORACIÓN DE METODOLOGÍAS ALTERNAS DE SÍNTESIS.</t>
  </si>
  <si>
    <t>TEORÍA NO LINEAL DE DISPERSIÓN</t>
  </si>
  <si>
    <t>OPTIMIZACIÓN DE LA METODOLOGÍA PARA LA DETECCIÓN DE TRÁNSITOS DE EXOPLANETAS Y OCULTACIONES POR TNOS A PARTIR DE OBSERVACIONES FOTOMÉTRICAS DE ALTA CADENCIA EN EL CONTEXTO DEL PROYECTO TAOS-2</t>
  </si>
  <si>
    <t>NATURALEZA, REGULACIÓN Y DESARROLLO DEPENDIENTE EN MÉXICO: LA REFORMA ENERGÉTICA COMO EJEMPLO DEL DERECHO EN PAÍSES DEPENDIENTES</t>
  </si>
  <si>
    <t>LA REPRESENTACIÓN DE LAZOS EN EL FORMALISMO DE CUANTIZACIÓN POR DEFORMACIÓN</t>
  </si>
  <si>
    <t>TEORIA GEOMETRICA DE GRUPOS Y SISTEMAS DINAMICOS EN BAJAS DIMENSIONES</t>
  </si>
  <si>
    <t>ESTUDIO DE LAS PROPIEDADES SUPERFICIALES DE BIOMATERIALES POLIMERICOS Y SU INFLUENCIA EN LA CONDUCTA DE ADHESION Y PROLIFERACIÓN CELULAR</t>
  </si>
  <si>
    <t>TEORÍA K EN GEMETRÍA Y TOPOLOGÍA</t>
  </si>
  <si>
    <t>INTIMIDAD Y RELACIONES DE PAREJA EN LA REGIÓN CENTRO-OCCIDENTE DEL MÉXICO CONTEMPORÁNEO: DESAFÍOS SOCIOCULTURALES.</t>
  </si>
  <si>
    <t>ESTUDIO DE VÍAS DE SEÑALIZACIÓN SENSIBLES A ESTADO REDOX Y DE LA EXPRESIÓN DE GENES RELACIONADOS EN DIFERENTES ETAPAS DEL PROCESO CARCINOGÉNICO EN UN MODELO IN VIVO DE CÁNCER RENAL Y CULTIVOS CELULARES DERIVADOS</t>
  </si>
  <si>
    <t>INVESTIGACIÓN SOBRE LOS MECANISMOS NEUROLÓGICOS Y ENDOCRINOS QUE REGULAN DIFERENTES ESTILOS DE AFRONTAMIENTO AL ESTRÉS EN LISA (MUGIL CEPHALUS)</t>
  </si>
  <si>
    <t>TMEM16A REGULA EL FLUJO DE CA2+ Y LA POLIMERIZACIÓN DE ACTINA, EVENTOS REQUERIDOS PARA LA MOVILIDAD HIPERACTIVADA Y LA REACCIÓN ACROSOMAL DE LOS ESPERMATOZOIDES</t>
  </si>
  <si>
    <t>SISMOTECTÓNICA DEL ANTEARCO Y LA MEGA FALLA LA VENTA-CHACALAPA EN EL SISTEMA DE SUBDUCCIÓN OBLICUA</t>
  </si>
  <si>
    <t>APLICACIÓN DE MÉTODOS DE QUÍMICA COMPUTACIONAL PARA EL ESTUDIO DE LAS INTERACCIONES ENTRE LÍQUIDOS IÓNICOS Y COMPUESTOS ORGÁNICOS CON ACTIVIDAD BIOLÓGICA</t>
  </si>
  <si>
    <t>DESARROLLO DE NUEVOS MODELOS FARMACÓFOROS ENFOCADOS AL DISEÑO IN SILICO, SÍNTESIS Y EVALUACIÓN FARMACOLÓGICA DE NUEVOS COMPUESTOS O AL REPOSICIONAMIENTO DE FÁRMACOS CON POTENCIAL ACTIVIDAD ANTICANCERÍGENA</t>
  </si>
  <si>
    <t>ANÁLISIS FILOGENÓMICO PARA ESTUDIAR LA VARIACIÓN FILOGEOGRÁFICA DEL GENOMA ACCESORIO DE  ACINETOBACTER BAUMANNII EN MÉXICO</t>
  </si>
  <si>
    <t>DEL CICLO SÍSMICO A LA DEFORMACIÓN TECTÓNICA DE LARGO PLAZO EN EL ANTEARCO DE LA ZONA DE SUBDUCCIÓN MEXICANA</t>
  </si>
  <si>
    <t>DIVERSIDAD Y CONECTIVIDAD GENÉTICA DE PLANTAS EN UN MOSAICO PAISAJÍSTICO: EL PAPEL DE LOS HUERTOS FAMILIARES Y SU MANEJO</t>
  </si>
  <si>
    <t>EDICIÓN DE FUENTES POÉTICO-MUSICALES HISPANOAMERICANAS (SIGLOS XVI-XVIII)</t>
  </si>
  <si>
    <t>FOLIACIONES HOLOMORFAS EN CP^2: MÉTODOS EFECTIVOS EN SUS ESQUEMAS SINGULARES, FOLIACIONES SIN HOJAS ALGEBRAICAS Y SOBRE LA CONJETURA DEL CONJUNTO MINIMAL EXCEPCIONAL.</t>
  </si>
  <si>
    <t>SOBRE EL ROL DE LA INCERTIDUMBRE EN LA DINÁMICA DE LA ZONA DE SWASH</t>
  </si>
  <si>
    <t>ALTERACIONES DE LA BARRERA EPITELIAL GÁSTRICA Y DEL PÁNCREAS INDUCIDAS POR LA INFECCIÓN CON HELICOBACTER PYLORI: IMPLICACIONES EN EL DESARROLLO DE LA DIABETES.</t>
  </si>
  <si>
    <t>LA TRANSICIÓN SOL-GEL COMO UN MECANISMO PARA LA FORMACIÓN DE LA PRECIPITACIÓN EN NUBES CALIENTES: UNA EVALUACIÓN A PARTIR DE SIMULACIONES NUMÉRICAS Y EVIDENCIAS OBSERVACIONALES.</t>
  </si>
  <si>
    <t>ELECTRODINÁMICA NO LINEAL EN ESPACIOS CURVOS Y MARCOS NO INERCIALES</t>
  </si>
  <si>
    <t>EFECTO INMUNOMODULADOR DE LA RADIACIÓN GAMMA SOBRE CÉLULAS DENDRÍTICAS A TRAVÉS DE LOS MECANISMOS DE RECONOCIMIENTO Y SEÑALIZACIÓN DE RECEPTORES INTRACELULARES TIPO TOLL 3, 7 Y 9</t>
  </si>
  <si>
    <t>MATERIALES MAGNETO-LUMINISCENTES:  SÍNTESIS Y SU APLICACIÓN COMO NANOTERMÓMETROS Y TERAPÍA MAGNETO-TÉRMICA.</t>
  </si>
  <si>
    <t>ALGEBRAS DE LIE PRO-NILPOTENTES Y SIMETRÍA ESPECULAR</t>
  </si>
  <si>
    <t>ORIGEN DEL FERROMAGNETISMO EN SEMICONDUCTORES MAGNÉTICOS DILUIDOS (DMS) NANOESTRUCTURADOS ASOCIADO A DEFECTOS PUNTUALES</t>
  </si>
  <si>
    <t>NORMAS DE ASOCIACIÓN DE PALABRAS EN PACIENTES ADULTOS CON DEMENCIA O ENFERMEDAD DE PARKINSON</t>
  </si>
  <si>
    <t>ESTUDIO GENÓMICO DE LA DESMETILASA DE HISTONAS KDM4A Y CTCF Y SU PARTICIPACIÓN EN LA REGULACIÓN DE LA TRANSCRIPCIÓN EN UN MODELO DE CÁNCER</t>
  </si>
  <si>
    <t>EFECTO DE LA HORMONA PROLACTINA EN LA FUNCIÓN METABÓLICA DE CELULAS ADIPOSAS Y SU IMPACTO EN LA OBESIDAD: MECANISMOS MOLECULARES INVOLUCRADOS.</t>
  </si>
  <si>
    <t>ESTUDIO INTEGRADO DEL PERFIL METABOLOMICO Y PROTEÓMICO DE LA DINÁMICA DEL METABOLISMO ESPECIALIZADO DE TURNERA DIFFUSA BAJO ESTRÉS ABIÓTICO</t>
  </si>
  <si>
    <t>ESTUDIO DE LA FUNCIÓN DE RNAS PEQUEÑOS EN SIMBIONTES</t>
  </si>
  <si>
    <t>DESARROLLO DE SILANOLES VOLUMINOSOS PARA ESTABILIZACIÓN DE ESPECIES MONOMETÁLICAS COMO UNA HERRAMIENTA PARA CREAR MODELOS MOLECULARES DE CATALIZADORES SOPORTADOS SOBRE SUPERFICIES.</t>
  </si>
  <si>
    <t>ALTERACIÓN DE LA VIRULENCIA DE ESCHERICHIA COLI ENTEROHEMORRÁGICA Y ENTEROAGREGATIVA MEDIANTE ANTIMICROBIANOS NATURALES</t>
  </si>
  <si>
    <t>MODELAMIENTO DEL DESARROLLO DEL LENGUAJE EN EL SÍNDROME DE DOWN Y LOS TRASTORNOS DEL ESPECTRO AUTISTA</t>
  </si>
  <si>
    <t>DISEÑO DE ALGORITMOS AUTOADAPTATIVOS PARA LA DISEMINACIÓN DE INFORMACIÓN EN REDES INALÁMBRICAS DE SENSORES CON CICLO DE TRABAJO HETEROGÉNEO Y ENLACES INESTABLES</t>
  </si>
  <si>
    <t>COMPUESTOS FOTOCATALÍTICOS NANOESTRUCTURADOS DE GRAFENO Y BISMUTO OBTENIDOS POR QUÍMICA VERDE</t>
  </si>
  <si>
    <t>PARTICIPACIÓN DEL EFECTO ANTIOXIDANTE EN EL MECANISMO GATROPROTECTOR DEL ÁCIDO DOCOSAHEXAENOICO, UN ÁCIDO GRASO POLI-INSATURADO OMEGA-3</t>
  </si>
  <si>
    <t>NANOPARTÍCULAS PARA LA ABSORCIÓN DE LUZ EN LA PRIMERA VENTANA BIOLÓGICA Y LA LIBERACIÓN DE FÁRMACOS EN NANOGELES TERMOSENSIBLES.</t>
  </si>
  <si>
    <t>FUENTES, CONCENTRACIONES, IMPACTOS Y DESTINOS DE MICROPLÁSTICOS EN DOS BAHÍAS DE BAJA CALIFORNIA, MÉXICO.</t>
  </si>
  <si>
    <t>ESTUDIO FÍSICO-QUÍMICO DE LA ENCAPSULACIÓN DE BETALAÍNAS EN UNA MATRIZ DE GLUTENINAS: MODELADO DE LA EFECTIVIDAD COMO BIOSENSOR DE PH EN ALIMENTOS</t>
  </si>
  <si>
    <t>USO DE NANO-MATERIALES PARA EL INCREMENTO DE LA DURABILIDAD Y LA FUNCIONALIZACIÓN DE MATERIALES ESTRUCTURALES BASE CEMENTO PORTLAND</t>
  </si>
  <si>
    <t>PAPEL DEL FACTOR DE POLIADENILACIÓN EHCFIM25 EN LA REGULACIÓN DE LA EXPRESIÓN GÉNICA DEL PARASITO ENTAMOEBA HISTOLYTICA</t>
  </si>
  <si>
    <t>EFECTO DE LA QUIRALIDAD, POLARIDAD Y ANISOTROPÍA EN EL AUTO-ENSAMBLAJE MOLECULAR EN DOS DIMENSIONES.</t>
  </si>
  <si>
    <t>THE FUNCTIONAL SIGNIFICANCE OF COLOURATION IN SPIDERS:A SENSORY ECOLOGY PERSPECTIVE</t>
  </si>
  <si>
    <t>ESTUDIO DE ESTABILIDAD ESPECTRAL DE ARREGLOS CON REJILLAS LPG Y BRAGG EN CASCADA EN FIBRAS ÓPTICAS DOPADAS CON TIERRAS RARAS.</t>
  </si>
  <si>
    <t>DISEÑO DE ESTRATEGIAS VERDES VÍA REACCIONES DE MULTICOMPONENTES Y SÍNTESIS DE HETEROCICLOS DE INTERÉS EN QUÍMICA MEDICINAL Y ÓPTICA</t>
  </si>
  <si>
    <t>EFECTO DEL TAMAÑO, GEOMETRÍA Y CARGA SUPERFICIAL DE NANO Y MICROPARTÍCULAS EN LAS PROPIEDADES ELÁSTICAS DE MONOCAPAS LIPÍDICAS DE LANGMUIR</t>
  </si>
  <si>
    <t>REPRESENTACIONES DE INVERSAS GENERALIZADAS</t>
  </si>
  <si>
    <t>TIXOTROPIA EN SUSPENSIONES COLOIDALES BASE CEMENTO PORTLAND BLANCO: ANÁLISIS MEDIANTE MICROREOLOGÍA PASIVA</t>
  </si>
  <si>
    <t>ESTUDIO DE VIENTOS EN NÚCLEOS GALÁCTICOS ACTIVOS</t>
  </si>
  <si>
    <t>COOPERATIVIDAD Y COMUNICACIÓN MAGNÉTICA EN COMPLEJOS TRINUCLEARES HETEROMETÁLICOS [M1M2M1] CON PROPIEDADES DE ENTRECRUZAMIENTO DE ESPÍN: EFECTO DEL METAL CENTRAL EN LA MEDIACIÓN MAGNÉTICA</t>
  </si>
  <si>
    <t>EDICIÓN GENÓMICA DEL MICRORNA ONCOGÉNICO MIR-363, EN CÉLULAS DE GLIOBLASTOMA HUMANO, MEDIANTE TECNOLOGÍA CRISPR/CAS9.</t>
  </si>
  <si>
    <t>PHYSICS OF SEISMIC WAVE PROPAGATION IN POROUS MEDIA: CHALLENGES IN QUANTITATIVE MODELLING</t>
  </si>
  <si>
    <t>PRESENCIA Y DISTRIBUCIÓN DE ELEMENTOS POTENCIALMENTE TÓXICOS EN AGUAS, SUELOS Y SEDIMENTOS AFECTADOS POR ACTIVIDADES MINERO-METALÚRGICAS: CASO DEL TALIO.</t>
  </si>
  <si>
    <t>"HISTORIA DE LA ECONOMÍA ECOLÓGICA Y TEORÍA DEL CAPITAL NATURAL"</t>
  </si>
  <si>
    <t>SÍNTESIS DE NUEVOS DERIVADOS COLESTÁNICOS DE INTERÉS BIOLÓGICO VÍA APERTURA ÁCIDA DE 23-CETO-SAPOGENINAS Y 22-CETO-23-ESPIROSTANOS (CONTINUACIÓN)</t>
  </si>
  <si>
    <t>MODELO IN VIVO DE UN NANOACARREADOR ADYUVANTE MONODISPERSO DE PROTEÍNA M DE DENV BASADO EN MICELAS BIOPOLIMÉRICAS</t>
  </si>
  <si>
    <t>INNOVACION EN  SOFTWARE PARA ESTUDIO DE GEOMATERIALES , CIENCIA DE LA TIERRA Y INGENIERIA CIVIL</t>
  </si>
  <si>
    <t>DESARROLLO DE BIONANOCOMPOSITOS PARA INGENIERÍA DE TEJIDOS</t>
  </si>
  <si>
    <t>LAS ASPIRACIONES DE FUTURO DE LOS ESTUDIANTES DE EDUCACIÓN SUPERIOR DESDE UNA PERSPECTIVA DE DESIGUALDADES MULTIDIMENSIONALES</t>
  </si>
  <si>
    <t>ESTUDIO DE LOS MECANISMOS DE SÍNTESIS DE METABOLITOS ANTIMICROBIANOS DE LACTOBACILLUS GRAMINIS, CON ÉNFASIS EN BACTERIOCINAS Y ÁCIDO FENIL LÁCTICO</t>
  </si>
  <si>
    <t>ESTUDIO COMPUTACIONAL PARA LA EXTRACCIÓN EFICIENTE, POR MEDIO DE LÍQUIDOS IÓNICOS, DE CONTAMINANTES AROMÁTICOS DISUELTOS EN HIDROCARBUROS.</t>
  </si>
  <si>
    <t>DESARROLLO DE AGENTES DE RECONOCIMIENTO ESPECÍFICO TERAGNÓSTICOS BASADOS EN LIPOPROTEÍNAS DE ALTA DENSIDAD.</t>
  </si>
  <si>
    <t>ESTUDIO FUNDAMENTAL DE LA LIBERACIÓN CONTROLADA DE CURCUMINA EN BIOMATERIALES A BASE DE CERÁMICOS (SIO2 Y TIO2) / NANOCELULOSA</t>
  </si>
  <si>
    <t>PATRIMONIARQUÍAS: EL EJERCICIO DEL PRESUPUESTO EN LAS DEMOCRACIAS SUBNACIONALES DE MÉXICO Y ARGENTINA</t>
  </si>
  <si>
    <t>ORGANIZACIÓN Y DINÁMICA DEL CITOESQUELETO MICROTUBULAR DEL HONGO ENTOMOPATÓGENO METARHIZIUM ANISOPLIAE EN RELACIÓN CON LAS ACTIVIDADES BIOPESTICIDA Y PROMOTORA DEL CRECIMIENTO DE PLANTAS DE ESTE HONGO.</t>
  </si>
  <si>
    <t>MALTRATO EN LA VEJEZ: PREVALENCIA Y FACTORES DE RIESGO. UN ESTUDIO DE COHORTE</t>
  </si>
  <si>
    <t>MICROSCOPÍA ELECTRÓNICA DE ALTA RESOLUCIÓN EN EL ESTUDIO DE PARÁSITOS Y VIRUS DE IMPORTANCIA MÉDICA</t>
  </si>
  <si>
    <t>TRANSFORMACIONES ESPECTRALES DE POLINOMIOS ORTOGONALES ESCALARES, MATRICIALES Y MULTIVARIADOS</t>
  </si>
  <si>
    <t>ANÁLISIS DEL SECRETOMA Y ENZIMAS CAZYMES-FOLYMES DE LEUCOAGARICUS GONGYLOPHORUS DURANTE LA DEGRADACIÓN DE SUSTRATOS LIGNOCELULÓSICOS EN CULTIVO SÓLIDO</t>
  </si>
  <si>
    <t>TREALOSA 6-FOSFATO (T6P) SINTASAS DE LA CLASE II: CARACTERIZACIÓN
FUNCIONAL DE UNA SUBFAMILIA GÉNICA CUYOS PRODUCTOS HAN PERDIDO LA CAPACIDAD DE SÍNTESIS DE T6P EN ARABIDOPSIS THALIANA</t>
  </si>
  <si>
    <t>ESTUDIO DEL EFECTO DEL COBRE COMO POSIBLE ALTERNATIVA TERAPÉUTICA EN UN MODELO ANIMAL DE LA ENFERMEDAD DE PARKINSON POR ACUMULACIÓN INTRANEURONAL DE HIERRO LIBERADO A PARTIR DE NANOESTRUCTURAS DE SIO2-FESO4.</t>
  </si>
  <si>
    <t>ESTUDIOS ESTRUCTURALES Y EVALUACIÓN DE CAPACIDADES CATALÍTICAS DEL SISTEMA DE ENZIMAS LIPOLÍTICAS TERMOALCALÓFILAS DE GEOBACILLUS THERMOLEOVORANSCCR11</t>
  </si>
  <si>
    <t>SYSTEMATICS AND PHYLOGEOGRAPHY OF COASTAL AMPHIDROMOUS SPECIES OF MACROBRACHIUM (CRUSTACEA: DECAPODA: PALAEMONIDAE) FROM THE ATLANTIC AND PACIFIC SLOPES OF MEXICO: TESTING ANGER'S VICARIANT DIVERSIFICATION HYPOTHESIS</t>
  </si>
  <si>
    <t>EFECTO DE LA REGIÓN N-TERMINAL DE LAS B-FRUCTOFURANOSIDASAS BIFIDOBACTERIANAS EN LAS PROPIEDADES BIOQUÍMICAS DE ESTAS ENZIMAS Y EN SU INTERACCIÓN CON EL SUSTRATO</t>
  </si>
  <si>
    <t>RELEVANCIA DE LA HOMEOSTASIS PROTEICA EN EL EFECTO DE LOS PRINCIPALES GEROPROTECTORES EN EL NEMATODO C. ELEGANS.</t>
  </si>
  <si>
    <t>EFECTO DE UNA DIETA CON INCLUSIÓN DE HARINA DE SUBPRODUCTO DE MANGO Y JAMAICA SOBRE MARCADORES BIOQUÍMICOS Y GÉNICOS RELACIONADOS AL ESTRÉS OXIDATIVO EN TILAPIA (OREOCHROMIS NILOTICUS) INDUCIDO POR ALTERACIONES EN LA CALIDAD DEL AGUA</t>
  </si>
  <si>
    <t>ESTUDIO DEL USO DE TERMOGRAFÍA PULSADA EN EL DIAGNOSTICO DE NEUROPATÍA PERIFÉRICA EN PACIENTE DIABÉTICOS</t>
  </si>
  <si>
    <t>INCERTIDUMBRE DE RUIDO EN SISTEMAS DE RADIO COGNOSCITIVO</t>
  </si>
  <si>
    <t>EL PAPEL DEL NICHO ECOLÓGICO Y LOS REFUGIOS PLEISTOCÉNICOS EN EL MANTENIMIENTO DE LA DIVERSIDAD GENÉTICA DE UNA PLANTA HEMIPARÁSITA DEL DESIERTO SONORENSE</t>
  </si>
  <si>
    <t>LAS CIUDADES SANTUARIO COMO FRONTERAS EMERGENTES. DINÁMICAS TRANSNACIONALES Y ESPACIOS VIVIDOS DE MEXICANOS INDOCUMENTADOS EN ESTADOS UNIDOS.</t>
  </si>
  <si>
    <t>HOGARES DE RETORNO. LA SITUACIÓN Y EXPERIENCIA DE LAS PERSONAS ADULTAS MAYORES ANTE LA MIGRACIÓN INTERNACIONAL DE RETORNO EN MICHOACÁN.</t>
  </si>
  <si>
    <t>OPTIMIZACIÓN DEL PROCESO DE SÍNTESIS DE MATERIALES COMPUESTOS CARBÓN-MOF PARA LA ADSORCIÓN SELECTIVA DE COLORANTES ÁCIDOS, BÁSICOS Y REACTIVOS.</t>
  </si>
  <si>
    <t>POTENCIACIÓN DE LOS EFECTOS ANTITUMORALES DEL CALCITRIOL CON CURCUMINA Y RESVERATROL IN VITRO Y EN UN MODELO MURINO DE CÁNCER DE MAMA</t>
  </si>
  <si>
    <t>ESTUDIO QUÍMICO Y FARMACOLÓGICO DE ACHILLEA MILLEFOLLIUM, PLANTAGO AUSTRALIS, BOCCONIA ARBOREA Y CALEA ZACATECHICHI PARA LA OBTENCIÓN DE POTENCIALES FÁRMACOS PARA EL TRATAMIENTO DE LA OBESIDAD Y LA DIABETES</t>
  </si>
  <si>
    <t>DISEÑO DE HERRAMIENTAS DE VECTORIZACIÓN PARA NANOTRANSPORTADORES BIODEGRADABLES Y SU POSIBLE APLICACIÓN EN ENFERMEDADES NEURODEGENERATIVAS</t>
  </si>
  <si>
    <t>ANÁLISIS DE LOS MECANISMOS DE ACCIÓN DEL ÁCIDO POLI-GÁLICO (PGAL) EN LA REGULACIÓN DE LA INFLAMACIÓN EN UN MODELO DE ARTRITIS.</t>
  </si>
  <si>
    <t>DISEÑO ASISTIDO POR COMPUTADORA, SÍNTESIS Y EVALUACIÓN ANTICONVULSIVA DE COMPUESTOS AZAHETEROCÍCLICOS DISUSTITUIDOS</t>
  </si>
  <si>
    <t>OBTENCIÓN DE PRODUCTOS NATURALES COMO MODELOS PARA EXPLORAR RETOS DEL DICROÍSMO CIRCULAR VIBRACIONAL EN LA ASIGNACIÓN DE LA CONFIGURACIÓN ABSOLUTA</t>
  </si>
  <si>
    <t>ESTUDIOS FUNCIONALES Y ESTRUCTURALES DE CICLOGLUCANOTRANSFERASAS TERMÓFILAS INÉDITAS Y DE SUS FORMAS MUTANTES-QUIMÉRICAS</t>
  </si>
  <si>
    <t>ESTUDIO DE PELÍCULAS FOTOCATALITICAS DEPOSITADAS EN LA SUPERFICIE DE CERÁMICA A BASE DE OXIDO DE ESTAÑO</t>
  </si>
  <si>
    <t>CONTRIBUCIÓN DE LAS CADHERINAS AL MANTENIMIENTO DE LA BARRERA EPITELIAL EN EL COLON.</t>
  </si>
  <si>
    <t>BASES ENERGÉTICO-ESTRUCTURALES PARA EL DISEÑO RACIONAL DE COMPUESTOS CON POTENCIAL ACTIVIDAD ANTIPROLIFERATIVA EN EL CÁNCER DE MAMA.</t>
  </si>
  <si>
    <t>SÍNTESIS Y CARACTERIZACIÓN DE NANOPARTÍCULAS BIMETÁLICAS Y DESARROLLO DE SUS RECUBRIMIENTOS</t>
  </si>
  <si>
    <t>CARACTERIZACIÓN ESTRUCTURAL Y MOLECULAR DE GROEL, UNA PROTEÍNA MOONLIGHTING CON ACTIVIDAD INSECTICIDA PROVENIENTE DE BACTERIAS SIMBIONTES</t>
  </si>
  <si>
    <t>PARTICIPACIÓN DE LOS FACTORES NEUROENDÓCRINOS COMO BIOMARCADORES DE AGRESIVIDAD DE LOS TUMORES SECRETORES DE PULMÓN.</t>
  </si>
  <si>
    <t>EVALUACION DE LA PARTICIPACION DE LRBA (LIPOPOLYSACCHARIDE) (LPS)-RESPONSIVE AND BEIGE-LIKE ANCHOR PROTEIN) EN EL CAMBIO DE ISOTIPO EN LINFOCITOS B HUMANOS</t>
  </si>
  <si>
    <t>IMPACTO DE LA ORGANIZACIÓN TRIDIMENSIONAL DEL GENOMA EN LA PATOGÉNESIS DE LA ENDOMETRIOSIS</t>
  </si>
  <si>
    <t>EFECTO DE LA ALTA RAPIDEZ DE DEFORMACIÓN EN SOLDADURA DE MATERIALES EMPLEADOS EN LA INDUSTRIA AUTOMOTRIZ QUE PRESENTAN DAÑO POR FATIGA</t>
  </si>
  <si>
    <t>SÍNTESIS Y EVALUACIÓN DE POLÍMEROS DE IMPRESIÓN MOLECULAR PARA LA DETERMINACIÓN ANALÍTICA DE CONTAMINANTES EMERGENTES EN MATRICES AMBIENTALES</t>
  </si>
  <si>
    <t>DETERMINACIÓN DE LA SELECTIVIDAD DE ACIL-TRANSFERASA Y POSIBLES GENES INVOLUCRADOS EN LA ESTERIFICACIÓN DE CAROTENOIDES, SU POTENCIAL DE ABSORCIÓN Y ACTIVIDAD ANTIOXIDANTE EN FRUTOS DE AGUACATE</t>
  </si>
  <si>
    <t>GENERACIÓN FOTOTÉRMICA DE MICROBURBUJAS Y CAVITACIÓN ÓPTICA</t>
  </si>
  <si>
    <t>ÓPTICA CUÁNTICA DE RYDBERG</t>
  </si>
  <si>
    <t>PROFESORES-INVESTIGADORES FORMADOS EN EL EXTRANJERO. EVALUACIÓN DE SU IMPACTO EN EL DESARROLLO DE LAS CIENCIAS SOCIALES EN EL NORESTE DE MÉXICO.</t>
  </si>
  <si>
    <t>FASES EMERGENTES DE MATERIA CUÁNTICA EN SISTEMAS ULTRAFRÍOS EN REDES ÓPTICAS Y CAVIDADES.</t>
  </si>
  <si>
    <t>ESTUDIO DE LA SINTESIS BIOLOGICA DE NANOPARTICULAS DE SULFURO DE CADMIO A PARTIR DE UN RESIDUO INDUSTRIAL CON ALTO CONTENIDO DE AZUFRE</t>
  </si>
  <si>
    <t>ESTUDIO DE LOS SITIOS DE ANCLAJE EN EL PROCESO DE NUCLEACIÓN Y CRECIMIENTO DE NANOPARTÍCULAS METÁLICAS EN POLÍMEROS CONDUCTORES Y SU EFECTO EN LA ACTIVIDAD ELECTROCATALÍTICA</t>
  </si>
  <si>
    <t>EVALUACIÓN DEL EFECTO DE LOS DOMINIOS RGD, GFOGER Y YIGSR EN LA DIFERENCIACIÓN DE CÉLULAS TRONCALES DE LA PULPA DENTAL HUMANA HACIA CÉLULAS PRODUCTORAS DE INSULINA DENTRO DE UN ANDAMIO TRIDIMENSIONAL IN VITRO</t>
  </si>
  <si>
    <t>ANÁLISIS DEL EFECTO DE MICROVESÍCULAS DERIVADAS DE CÁNCER CÉRVICO-UTERINO SOBRE EL CRECIMIENTO, PROLIFERACIÓN Y APOPTOSIS DE QUERATINOCITOS</t>
  </si>
  <si>
    <t>EFECTO DE LA HIPERGLICEMIA EN EL PROCESAMIENTO Y PRESENTACIÓN DE ANTÍGENOS MICOBACTERIANOS.</t>
  </si>
  <si>
    <t>BÚSQUEDA DE NUEVOS TRITERPENOIDES CON ACTIVIDAD ANTICANCERÍGENA EN CEPAS DE GANODERMA SPP. NATIVAS DEL DESIERTO SONORENSE</t>
  </si>
  <si>
    <t>OBTENCIÓN DE BIOCOMBUSTIBLES A TRAVÉS DE REACCIÓN CATALÍTICA DE MOLÉCULAS PROVENIENTES DE BIOMASA</t>
  </si>
  <si>
    <t>DESARROLLO DE COPROCESADOS DE FÁRMACOS BASADOS EN LA CONGLOMERACIÓN DE NANOCRISTALES FÁCILMENTE REDISPERSABLES Y EVALUACIÓN DE SU DESEMPEÑO EN LA ELABORACIÓN DE FORMAS FARMACÉUTICAS SÓLIDAS</t>
  </si>
  <si>
    <t>USING NEUTRINO EXPERIMENTS TO UNDERSTAND THE FUNDAMENTAL THEORY OF FLAVOR</t>
  </si>
  <si>
    <t>APLICACIÓN DE UN ENFOQUE "BOTTOM-UP" PARA INVESTIGAR LOS MECANISMOS DE FORMACIÓN DE NANOTUBOS Y BIOMINERALIZACIÓN DE BRUSHITA, DURANTE PROTEÓLISIS Y DESOLVATACIÓN DE EXTRACTOS PROTEICOS DE SALVADO DE TRIGO EN PRESENCIA DE CALCIO</t>
  </si>
  <si>
    <t>ESTUDIO COMPARATIVO Y CRÍTICO DE LAS TEORÍAS DE LA AUTOBIOGRAFÍA CONTEMPORÁNEAS</t>
  </si>
  <si>
    <t>PRODUCCIÓN DE BIOPOLÍMEROS A PARTIR DE MICROORGANISMOS CARACTERIZADOS Y SELECCIONADOS MICROBIOLÓGICA Y GENÉTICAMENTE PARA SU POTENCIAL APLICACIÓN EN EL ÁREA BIOMÉDICA</t>
  </si>
  <si>
    <t>ESTUDIO DE LA RESPUESTA INMUNE INNATA Y ADAPTATIVA A LA INFECCIÓN POR EL VIRUS DEL SÍNDROME REPRODUCTIVO Y RESPIRATORIO PORCINO</t>
  </si>
  <si>
    <t>REGULACIÓN DE HIF1-ALFA Y GENES BLANCOS DE HIF1 IMPLICADOS EN EL METABOLISMO DE LA GLUCOSA Y CAMBIOS EN EL METABOLOMA DE LÍNEAS CELULARES DE CÁNCER CÉRVICOUTERINO</t>
  </si>
  <si>
    <t>NUCLEACIÓN HETEROGÉNEA EN ALEACIONES INDUSTRIALES: HIERRO NODULAR</t>
  </si>
  <si>
    <t>EFECTO DE LA ESTRUCTURA DE LA VEGETACIÓN EN LA DIVERSIDAD FUNCIONAL EN ECOSISTEMAS FORESTALES DEL NORTE DE MÉXICO.</t>
  </si>
  <si>
    <t>MODIFICACIÓN ASISTIDA POR SONOQUÍMICA DE NANOESTRUCTURAS DE CARBONO EMPLEANDO SUSTRATOS ORGÁNICOS NATURALES DEL ROMERO (RAMIRUS), CON APLICACIONES EN LA OBTENCIÓN DE NANOMATERIALES POLIMÉRICOS</t>
  </si>
  <si>
    <t>ESTUDIO DE LA FISIOLOGÍA Y BIOQUÍMICA DE LA FERMENTACIÓN ALCOHÓLICA EN SUPERFICIE DE CULTIVO MIXTOS DE LEVADURA UTILIZANDO COMO MODELO EL BACANORA</t>
  </si>
  <si>
    <t>GRÁFICAS CLANES Y DINÁMICAS DISCRETAS</t>
  </si>
  <si>
    <t>ONDAS ELECTROMAGNÉTICAS EN SISTEMAS MODULADOS PERIÓDICAMENTE EN TIEMPO</t>
  </si>
  <si>
    <t>CIENCIA ABIERTA EN MÉXICO: DIAGNÓSTICO Y ESTRATEGIAS PARA PROMOVER SU CULTURA EN LAS IES Y CENTROS DE INVESTIGACIÓN DEL PAÍS</t>
  </si>
  <si>
    <t>BÚSQUEDA DE NUEVOS AGENTES ANTITUMORALES DE TIPO TERPENO DE LOS GÉNEROS ARISTOLOCHIA Y CEANOTHUS</t>
  </si>
  <si>
    <t>AISLAMIENTO DE GENES, EXPRESIÓN HETERÓLOGA Y CARACTERIZACIÓN DE ENZIMAS PARA LA DEGRADACIÓN DE POLIÉSTERES</t>
  </si>
  <si>
    <t>ESTUDIO DE LAS INTERACCIONES DE LAS PROTEÍNAS DE AMARANTO (AMARANTHUS HYPOCHONDRIACUS) Y FRIJOL COMÚN (PHASEOLUS VULGARIS L.) CON FRUCTANOS DE AGAVE (AGAVE TEQUILANA WEBER VARIEDAD AZUL) PARA EL DISEÑO DE SISTEMAS ACARREADORES DE ACTIVOS: NANOPARTÍCULAS E</t>
  </si>
  <si>
    <t>ESTUDIO DEL EFECTO ANTIINFLAMATORIO DEL ALLIÍN SOBRE LA NEUROINFLAMACIÓN, DERIVADA DE OBESIDAD INDUCIDA POR DIETA HIPERCALÓRICA, EN UN MODELO MURINO</t>
  </si>
  <si>
    <t>ESTUDIO DEL SINERGISMO ENTRE 17¿-ESTRADIOL Y PROLACTINA CON EL VIRUS DEL PAPILOMA HUMANO EN LA MODULACIÓN DEL MICROAMBIENTE TUMORAL Y MECANISMOS MOLECULARES QUE INTERVIENEN EN LA CARCINOGÉNESIS CERVICAL</t>
  </si>
  <si>
    <t>CARACTERIZACIÓN DE LA METILACIÓN DEL ADN Y SU RELACIÓN CON EL CONTACTO MITOCONDRIA-RETÍCULO ENDOPLÁSMICO EN EL DESARROLLO DE LA OBESIDAD.</t>
  </si>
  <si>
    <t>BÚSQUEDA DE COMPUESTOS BIOACTIVOS ANTIINFLAMATORIOS Y ANTICANCERÍGENOS EN PLANTAS NATIVAS DEL ESTADO DE HIDALGO</t>
  </si>
  <si>
    <t>DILUCIDANDO LOS COMPONENTES Y/O METABOLITOS SECUNDARIOS DE LA FERMENTACIÓN INVOLUCRADOS EN EL EFECTO ANTIINFLAMATORIO DE LECHES FERMENTADAS CON BACTERIAS ÁCIDO LÁCTICAS ESPECÍFICAS</t>
  </si>
  <si>
    <t>PROTOTIPO DE VACUNA CONTRA RICKETTSIOSIS BASADA EN EL DIRECCIONAMIENTO DE ANTÍGENOS A CÉLULAS DENDRÍTICAS - 1</t>
  </si>
  <si>
    <t>DINÁMICA DE UNA PLACA FLEXIBLE INMERSA EN UN FLUJO PERIÓDICO</t>
  </si>
  <si>
    <t>CARACTERIZACIÓN DEL MICROBIOMA ENDOMETRIAL Y SU RELACIÓN CON LA FISIOPATOLOGÍA DE LA ENDOMETRIOSIS</t>
  </si>
  <si>
    <t>EFECTO DEL RMIF EN LA MODULACIÓN DEL PERFIL TH17 EN PBMCS DE ARTRITIS REUMATOIDE: EVALUACIÓN DE LA EXPRESIÓN DE LOS RECEPTORES CD74/CD44, CXCR2, 4 Y 7 Y LAS VÍAS DE SEÑALIZACIÓN MAPK, PI3K Y JAK/STAT</t>
  </si>
  <si>
    <t>BÚSQUEDA DE REGULADORES TRANSCRIPCIONALES INVOLUCRADOS EN LA REGULACIÓN POR CARBONO DE LA SÍNTESIS DE ANTIBIÓTICOS EN STREPTOMYCES COELICOLOR</t>
  </si>
  <si>
    <t>IDENTIFICACIÓN DE FACTORES DEGRADADORES O INHIBIDORES DE TRAMPAS EXTRACELULARES DE NEUTRÓFILOS PARA SU POSIBLE USO COMO NUEVAS ALTERNATIVAS DE TRATAMIENTO CONTRA LUPUS ERITEMATOSA SISTÉMICA, ARTRITIS REUMATOIDE Y FIBROSIS QUÍSTICA.</t>
  </si>
  <si>
    <t>DESCIFRANDO LOS SECRETOS DEL MICROBIOMA DE LAS PLANTAS DE ECOSISTEMAS ÁRIDOS</t>
  </si>
  <si>
    <t>Proyecto para la conformación de un “Ente Verificador” de la calidad, en obras de importancia crítica para el Estado Mexicano.</t>
  </si>
  <si>
    <t>Fortalecimiento de la economía de los sujetos beneficiados por el programa sembrando vida mediante el desarrollo de empresas sociales.</t>
  </si>
  <si>
    <t>Desarrollo de una estrategia nacional para la prevención y control de la sindemia de enfermedades crónicas y mala alimentación</t>
  </si>
  <si>
    <t>Matemáticas para el Desarrollo</t>
  </si>
  <si>
    <t>APOYO PARA LLEVAR A CABO LAS ACTIVIDADES DE LA SOCIEDAD MEXICANA DE FíSICA EN EL PERÍODO 2021-2024</t>
  </si>
  <si>
    <t>Química para la sociedad mexicana. Promoción, difusión y divulgación de sus conocimientos para la vida cotidiana.</t>
  </si>
  <si>
    <t>Difusión y divulgación de la ciencia, tecnología e innovación de Alimentos para el desarrollo sostenible y seguridad alimentaria de México y el mundo.</t>
  </si>
  <si>
    <t>BOLETIN DE LA SOCIEDAD MEXICANA DE GEOGRAFIA Y ESTADISTICA</t>
  </si>
  <si>
    <t>LABORATORIO DE GENÓMICA VIRAL Y HUMANA BSL3, FACULTAD DE MEDICINA UASLP</t>
  </si>
  <si>
    <t>Fortalecimiento de la infraestructura y equipamiento del Laboratorio Nacional de Vacunología y Virus Tropicales (LNVyVT) en la Escuela Nacional de Ciencias Biológicas del Instituto Politécnico Nacional</t>
  </si>
  <si>
    <t>Selección, desarrollo y evaluación in vitro, de agentes fitotóxicos provenientes de la diversidad microbiana y florística de México, orientados al control sustentable de malezas. Etapa 2.</t>
  </si>
  <si>
    <t>Papel De La Hormona Ouabaina En La Fisiologia De Celulas Epiteliales.</t>
  </si>
  <si>
    <t>Efectos De Polarización De Luz En Proceso De Formación De Los Pulsos En Laseres De Amarre De Modos Y Propagación No Lineal En Fibras Ópticas.</t>
  </si>
  <si>
    <t>Papel Funcional De Nuevos Canales Iónicos Dependientes Del Voltaje En El Riñón.</t>
  </si>
  <si>
    <t>La democracia en el México actual: culturas políticas, movimientos sociales y redes digitales en disputa</t>
  </si>
  <si>
    <t>Análisis regional y fortalecimiento de política pública local para prevenir y erradicar la violencia de género a través de los Grupos Interinstitucionales y Multidisciplinarios de las AVGM</t>
  </si>
  <si>
    <t>Debates, propuestas y redes regionales: avances y resultados de los proyectos PRONACES en los Foros Temáticos y en Coloquio Internacional FOLEC en el marco de la 9va Conferencia Latinoamérica y Caribeña de Ciencias Sociales de CLACSO</t>
  </si>
  <si>
    <t>Producción de alimento de alta proteína marina, mediante la implementación de modelos artesanales acuícolas, para fortalecer la economía de comunidades costeras del Pacífico mexicano.</t>
  </si>
  <si>
    <t>Estrategias de manejo agroecológico en el cultivo de maíz criollo en el Municipio de Ocampo, Michoacán, para conservar la diversidad genética, y mejorar el rendimiento y calidad nutricional del grano.</t>
  </si>
  <si>
    <t>Agrosilviculturas agroecológicas urbanas y periurbanas de México para nuestras soberanías (alimentarias).</t>
  </si>
  <si>
    <t>Corredor de comercio agroalimentario popular y solidario en las Regiones Milpera y Biocultural del Puuc en Yucatán.</t>
  </si>
  <si>
    <t>Red solidaria agroecológica que fomente la soberanía alimentaria en el centro y Montaña de Guerrero mediante la producción, autoconsumo e intercambio de alimentos sanos para población de bajos ingresos.</t>
  </si>
  <si>
    <t>Desarrollo de estrategias participativas para el fortalecimiento de redes de producción y consumo de productos lácteos tradicionales orientadas a la soberanía alimentaria de territorios del centro-occidente de México.</t>
  </si>
  <si>
    <t>Fortalecimiento de los circuitos justos de producción-consumo de los productos de la colmena de las abejas nativas.</t>
  </si>
  <si>
    <t>Desarrollo e implementación de metodologías sustentables para el aprovechamiento de biomasa de algas, residuos pesqueros y acuícolas de la península de Yucatán, para su valorización como ingredientes alimenticios nutritivos y productos funcionales.</t>
  </si>
  <si>
    <t>Estudio Integral de la calidad microbiológica, toxicológica y nutrimental del maíz y tortilla en la cadena de comercialización de maíz-tortilla en diferentes regiones de México.</t>
  </si>
  <si>
    <t>Modelo de intervención comunitaria para la revalorización y autogestión de la pesca artesanal, como elemento de identidad cultural y de autosuficiencia alimentaria en las poblaciones afro-mexicanas de la costa de Oaxaca.</t>
  </si>
  <si>
    <t>Hacia la soberanía alimentaria en regiones lacustres de Michoacán desde la responsabilidad social: incidencia desde los actores.</t>
  </si>
  <si>
    <t>Casa de la semilla y huertos urbanos agroecológicos en la región centro de Puebla: una estrategia necesaria de transformación hacia la soberanía alimentaria.</t>
  </si>
  <si>
    <t>Conservación y aprovechamiento de variedades nativas de jitomate oaxaqueño, mediante valoraciones nutricional-nutraceúticas, mejoramiento participativo y genómico, y prácticas agroecológicas sustentables.</t>
  </si>
  <si>
    <t>Cultivo extensivo de langostino malayo (Macrobrachium rosenbergii) en comunidades rurales de San Pedro Pochutla, Oax., para el autoconsumo y abasto popular.</t>
  </si>
  <si>
    <t>Reconstruyendo nuestra cultura alimentaria: propuesta desde la investigación/acción participativa con niños/as de Iztapalapa, CDMX.</t>
  </si>
  <si>
    <t>Caminando hacia la soberanía alimentaria en México. Fortalecimiento de 10 Territorios-Red Agroecológicos (ForTeRA).</t>
  </si>
  <si>
    <t>Fortalecimiento de los sistemas de verificación agroecológica y orgánica de las redes agroalimentarias y alternativas como mecanismo para avanzar hacia la soberanía alimentaria en México.</t>
  </si>
  <si>
    <t>Impacto socioeconómico y nutrimental con incidencia social participativa en la producción de espirulina en municipios con alta carencia alimentaria.</t>
  </si>
  <si>
    <t>Vigilancia genómica de SARS-CoV-2 y seguimiento longitudinal a pacientes con factores de riesgo asociados con infección viral persistente</t>
  </si>
  <si>
    <t>Evaluación preclínica de vacunas quiméricas contra el SARS-CoV-2</t>
  </si>
  <si>
    <t>Desarrollo del programa Academy-Industry-Training (AIT) en las áreas Científicas, Tecnológicas, Académicas y de Innovación con el Consejo Nacional de Ciencia y Tecnología (CONACYT)</t>
  </si>
  <si>
    <t>Esclarecimiento de violaciones graves de derechos humanos por medio de grafos de conocimiento construidos a partir de documentos</t>
  </si>
  <si>
    <t>Pasado, presente y perspectiva de la transformación. Memoria, documentación y evaluación de cinco nodos del cambio posneoliberal</t>
  </si>
  <si>
    <t>Bases para el mejoramiento genético de algodón convencional en México: estrategias para recuperación de germoplasma y generación de una variedad convencional.</t>
  </si>
  <si>
    <t>Sistema de observación y alerta temprana del sargazo (proyecto piloto)</t>
  </si>
  <si>
    <t>Consolidación del Programa Nacional Estratégico Agentes Tóxicos y Procesos Contaminantes</t>
  </si>
  <si>
    <t>EFFECT OF THE FLAVANOL (-)-EPICATECHIN TREATMENT ON MUSCULAR DYSTROPHY ASSOCIATED CARDIOMYOPATHY AND SOME MUSCULAR ASPECTS</t>
  </si>
  <si>
    <t>RELACIÓN ENTRE APOPTOSIS Y PROSTAGLANDINAS INDUCIDAS POR CAMBIOS DE ÁCIDOS GRASOS EN FOSFOLÍPIDOS EN RELACIÓN A INCREMENTOS DE TEMPERATURA EN MOLUSCOS</t>
  </si>
  <si>
    <t>EFECTOS DE POLARIZACIÓN DE LUZ EN PROCESO DE FORMACIÓN DE LOS PULSOS EN LASERES DE AMARRE DE MODOS Y PROPAGACIÓN NO LINEAL EN FIBRAS ÓPTICAS.</t>
  </si>
  <si>
    <t>ESTUDIO DE LAS PROPIEDADES FÍSICAS DE ESTRUCTURAS Y MICROESTRUCTURAS DINÁMICAS DE FASE USANDO PROPIEDADES DE POLARIZACIÓN CON INTERFEROMETRÍA DE CORRIMIENTO DE FASE SIMULTANEO</t>
  </si>
  <si>
    <t>PROCESOS DE RECOLECCIÓN Y RECOMBINACIÓN DE CARGA EN CELDAS SOLARES SENSIBILIZADAS POR TINTE: EFECTOS DE LA DENSIDAD DE CARGA.</t>
  </si>
  <si>
    <t>IMPACTO DEL PROCESAMIENTO DEL MATERIAL GENÉTICO OXIDADO EN EL CONTROL DE LA DIFERENCIACIÓN CELULAR, SUPERVIVENCIA Y MUTAGÉNESIS ADAPTATIVA DE BACILLUS SUBTILIS.</t>
  </si>
  <si>
    <t>ANÁLISIS FUNCIONAL DE LA COMUNICACIÓN MEDIADA POR EXOSOMAS ENTRE ASTROCITOS Y NEURONAS EN UN MODELO DE HIPERGLICEMIA.</t>
  </si>
  <si>
    <t>ESTUDIO DE LOS MECANISMOS DE REACCIÓN DE OXIDACIÓN DE PIRITA AURÍFERA UTILIZANDO OZONO COMO ALTERNATIVA PARA INCREMENTAR LA RECUPERACIÓN DE ORO Y PLATA EN CONCENTRADOS DE MINERALES REFRACTARIOS.</t>
  </si>
  <si>
    <t>ESTUDIO DE PARAMETROS MODULANTES DE LA SELECTIVIDAD EN MATERIALES FOTOCATA-LITICAMENTE ACTIVOS</t>
  </si>
  <si>
    <t>APLICACIÓN DE ALFA- Y BETA-AMINOÁCIDOS EN QUÍMICA SUSTENTABLE. ORGANOCATÁLISIS ASIMÉTRICA EN AUSENCIA DE DISOLVENTE.</t>
  </si>
  <si>
    <t>MODULACIÓN DEL TRANSPORTE NÚCLEO-CITOPLASMA POR FLAVIVIRUS. IMPACTO EN LA PATOGÉNESIS VIRAL</t>
  </si>
  <si>
    <t>ANÁLISIS DE GENERACIÓN DE ENTROPÍA EN COLECTORES SOLARES DE BAJA TEMPERATURA (TUBOS EVACUADOS Y PLACA PLANA) MEDIANTE LA DINÁMICA DE FLUIDOS COMPUTACIONAL (CFD)</t>
  </si>
  <si>
    <t>Manufactura prototipos para el desarrollo de estudios de caracterización, estudios preclínicos y clínicos de Torres de Alto Flujo, Concentradores de Oxigeno de 5 y 10 L/min</t>
  </si>
  <si>
    <t>Estrategia transdisciplinaria de investigación y resolución en la problemática nacional de los residuos sólidos urbanos, aplicada en 6 ciudades mexicanas</t>
  </si>
  <si>
    <t>Vivienda Ecotecnológica Básica</t>
  </si>
  <si>
    <t>Viviendas urbanas sustentables y resilientes en México después del COVID-19, desde un enfoque transdisciplinar.</t>
  </si>
  <si>
    <t>Hacia un encuentro de saberes sobre género y sostenibilidad. El papel de los conocimientos locales en la generación de políticas de vivienda y hábitat con perspectiva de género.</t>
  </si>
  <si>
    <t>Hábitat rural sostenible para regiones semiáridas. Sistematización y normalización de la construcción con materiales naturales y la producción agroecológica</t>
  </si>
  <si>
    <t>Plan estratégico para la gestión del suelo, vivienda adecuada y acceso al hábitat: laboratorio coparticipativo en la UAEMéx.</t>
  </si>
  <si>
    <t>Estrategias para el desarrollo y evolución de la producción y gestión social del hábitat  sustentable y el acceso justo a la vivienda adecuada (PyGSHV) en México.</t>
  </si>
  <si>
    <t>La vivienda en zonas metropolitanas: Participación multiactoral y enfoque multicriterio para la generación de alternativas de actuación frente a la subutilización del parque habitacional</t>
  </si>
  <si>
    <t>Abordaje psicosocial de las comunidades: Acasico, Palmarejo y Temacapulín, afectadas por el proyecto El Zapotillo</t>
  </si>
  <si>
    <t>Presencia de glifosato y sus derivados en agua, suelo y orina humana en distintas regiones de México.</t>
  </si>
  <si>
    <t>Desarrollo de Tecnología Incremental y Disruptiva en Frío: diseño, fabricación y Validación de sistemas de enfriamiento.</t>
  </si>
  <si>
    <t>Arte Biológico (BioArte): promoviendo la riqueza cultural científico-artística de las niñas, niños y jóvenes de zonas rurales y urbanas marginales</t>
  </si>
  <si>
    <t>El color, sonido, gusto y tacto del mundo Maya en representación de los saberes</t>
  </si>
  <si>
    <t>Generación de microficciones literarias con inteligencia artificial</t>
  </si>
  <si>
    <t>Ingeniería topológica del almacenamiento de datos a escala atómica</t>
  </si>
  <si>
    <t>Construcción del sentido a través del patrimonio natural</t>
  </si>
  <si>
    <t>Blocking Babesia bovis transmission by anti-tick microbiota vaccines</t>
  </si>
  <si>
    <t>Modelado QM/MM avanzado de nanosistemas</t>
  </si>
  <si>
    <t>Estados mixtos luz-materia en nanopartículas decoradas para conversión de energía solar</t>
  </si>
  <si>
    <t>OBTENCION DE DATOS DE PALEOSISMOLOGÍA Y SU INTEGRACIÓN EN EL CÁLCULO DEL PELIGRO SÍSMICO EN EL CINTURÓN VOLCÁNICO TRANS-MEXICANO.</t>
  </si>
  <si>
    <t>Valorización de la microbiota de los subproductos del café y del cacao como iniciadores de la fermentación de la masa madre</t>
  </si>
  <si>
    <t>INTERACCIONES PROTEINA-PROTEINA EN LA MEMBRANA CELULAR, UNA DIANA FARMACOLOGICA EN CANCER: ENFOQUE INTEGRATIVO Y MULTIDISCIPLINARIO</t>
  </si>
  <si>
    <t>Especiación de elementos metálicos traza en sistemas vivos: un acercamiento basado en métodos sincrotrón / Speciation of metal trace elements in living systems : a synchrotron-based approach</t>
  </si>
  <si>
    <t>1602701-8</t>
  </si>
  <si>
    <t>1701837-6</t>
  </si>
  <si>
    <t>1602786-88</t>
  </si>
  <si>
    <t>1602701-67</t>
  </si>
  <si>
    <t>1602701-64</t>
  </si>
  <si>
    <t>1702503-17</t>
  </si>
  <si>
    <t>1800236-2</t>
  </si>
  <si>
    <t>1602701-16</t>
  </si>
  <si>
    <t>1602786-87</t>
  </si>
  <si>
    <t>1701645-8</t>
  </si>
  <si>
    <t>1602701-31</t>
  </si>
  <si>
    <t>1702503-14</t>
  </si>
  <si>
    <t>1701645-4</t>
  </si>
  <si>
    <t>1602786-119</t>
  </si>
  <si>
    <t>1602701-75</t>
  </si>
  <si>
    <t>1704221-3</t>
  </si>
  <si>
    <t>N/A</t>
  </si>
  <si>
    <t>1602786-121</t>
  </si>
  <si>
    <t>1800565-2</t>
  </si>
  <si>
    <t>1602701-28</t>
  </si>
  <si>
    <t>1704156-1</t>
  </si>
  <si>
    <t>1702556-5</t>
  </si>
  <si>
    <t>A1-S-27652</t>
  </si>
  <si>
    <t>A1-S-8737</t>
  </si>
  <si>
    <t>A1-S-9070</t>
  </si>
  <si>
    <t>A1-S-16202</t>
  </si>
  <si>
    <t>A1-S-34559</t>
  </si>
  <si>
    <t>A1-S-15223</t>
  </si>
  <si>
    <t>A1-S-10243</t>
  </si>
  <si>
    <t>A1-S-13294</t>
  </si>
  <si>
    <t>A1-S-13615</t>
  </si>
  <si>
    <t>A1-S-24557</t>
  </si>
  <si>
    <t>A1-S-29092</t>
  </si>
  <si>
    <t>A1-S-39344</t>
  </si>
  <si>
    <t>A1-S-41193</t>
  </si>
  <si>
    <t>A1-S-43514</t>
  </si>
  <si>
    <t>A1-S-8960</t>
  </si>
  <si>
    <t>A1-S-26204</t>
  </si>
  <si>
    <t>A1-S-51808</t>
  </si>
  <si>
    <t>A1-S-13626</t>
  </si>
  <si>
    <t>A1-S-8715</t>
  </si>
  <si>
    <t>A1-S-17131</t>
  </si>
  <si>
    <t>A1-S-27780</t>
  </si>
  <si>
    <t>A1-S-8892</t>
  </si>
  <si>
    <t>A1-S-12381</t>
  </si>
  <si>
    <t>A1-S-23262</t>
  </si>
  <si>
    <t>A1-S-9082</t>
  </si>
  <si>
    <t>A1-S-10035</t>
  </si>
  <si>
    <t>A1-S-10749</t>
  </si>
  <si>
    <t>A1-S-13540</t>
  </si>
  <si>
    <t>A1-S-15759</t>
  </si>
  <si>
    <t>A1-S-16109</t>
  </si>
  <si>
    <t>A1-S-17090</t>
  </si>
  <si>
    <t>A1-S-17910</t>
  </si>
  <si>
    <t>A1-S-18011</t>
  </si>
  <si>
    <t>A1-S-20353</t>
  </si>
  <si>
    <t>A1-S-20887</t>
  </si>
  <si>
    <t>A1-S-21278</t>
  </si>
  <si>
    <t>A1-S-21684</t>
  </si>
  <si>
    <t>A1-S-22034</t>
  </si>
  <si>
    <t>A1-S-25275</t>
  </si>
  <si>
    <t>A1-S-26657</t>
  </si>
  <si>
    <t>A1-S-26749</t>
  </si>
  <si>
    <t>A1-S-27474</t>
  </si>
  <si>
    <t>A1-S-28176</t>
  </si>
  <si>
    <t>A1-S-28359</t>
  </si>
  <si>
    <t>A1-S-28440</t>
  </si>
  <si>
    <t>A1-S-29630</t>
  </si>
  <si>
    <t>A1-S-29652</t>
  </si>
  <si>
    <t>A1-S-30934</t>
  </si>
  <si>
    <t>A1-S-31777</t>
  </si>
  <si>
    <t>A1-S-31959</t>
  </si>
  <si>
    <t>A1-S-33250</t>
  </si>
  <si>
    <t>A1-S-33418</t>
  </si>
  <si>
    <t>A1-S-33863</t>
  </si>
  <si>
    <t>A1-S-34237</t>
  </si>
  <si>
    <t>A1-S-37606</t>
  </si>
  <si>
    <t>A1-S-39237</t>
  </si>
  <si>
    <t>A1-S-39470</t>
  </si>
  <si>
    <t>A1-S-40197</t>
  </si>
  <si>
    <t>A1-S-40827</t>
  </si>
  <si>
    <t>A1-S-43130</t>
  </si>
  <si>
    <t>A1-S-43236</t>
  </si>
  <si>
    <t>A1-S-43704</t>
  </si>
  <si>
    <t>A1-S-44269</t>
  </si>
  <si>
    <t>A1-S-44878</t>
  </si>
  <si>
    <t>A1-S-44977</t>
  </si>
  <si>
    <t>A1-S-45495</t>
  </si>
  <si>
    <t>A1-S-45528</t>
  </si>
  <si>
    <t>A1-S-45628</t>
  </si>
  <si>
    <t>A1-S-46300</t>
  </si>
  <si>
    <t>A1-S-47325</t>
  </si>
  <si>
    <t>A1-S-47929</t>
  </si>
  <si>
    <t>A1-S-49661</t>
  </si>
  <si>
    <t>A1-S-51026</t>
  </si>
  <si>
    <t>A1-S-51207</t>
  </si>
  <si>
    <t>A1-S-51654</t>
  </si>
  <si>
    <t>A1-S-52157</t>
  </si>
  <si>
    <t>A1-S-53161</t>
  </si>
  <si>
    <t>A1-S-53789</t>
  </si>
  <si>
    <t>A1-S-55355</t>
  </si>
  <si>
    <t>A1-S-7855</t>
  </si>
  <si>
    <t>A1-S-8774</t>
  </si>
  <si>
    <t>A1-S-9143</t>
  </si>
  <si>
    <t>A1-S-9424</t>
  </si>
  <si>
    <t>A1-S-9889</t>
  </si>
  <si>
    <t>A1-S-8731</t>
  </si>
  <si>
    <t>A1-S-20925</t>
  </si>
  <si>
    <t>A1-S-21018</t>
  </si>
  <si>
    <t>A1-S-27116</t>
  </si>
  <si>
    <t>A1-S-34290</t>
  </si>
  <si>
    <t>A1-S-35079</t>
  </si>
  <si>
    <t>A1-S-41124</t>
  </si>
  <si>
    <t>A1-S-44097</t>
  </si>
  <si>
    <t>A1-S-9005</t>
  </si>
  <si>
    <t>A1-S-9539</t>
  </si>
  <si>
    <t>C-47/2022</t>
  </si>
  <si>
    <t>C-48/2022</t>
  </si>
  <si>
    <t>C-36/2022</t>
  </si>
  <si>
    <t>C-33/2022</t>
  </si>
  <si>
    <t>﻿FORDECYT-PRONACES/55/2021</t>
  </si>
  <si>
    <t>C-79/2022</t>
  </si>
  <si>
    <t>C-89/2022</t>
  </si>
  <si>
    <t>C-90/2022</t>
  </si>
  <si>
    <t>C-65/2022</t>
  </si>
  <si>
    <t>C-80/2022</t>
  </si>
  <si>
    <t>C-66/2022</t>
  </si>
  <si>
    <t>C-364/2022</t>
  </si>
  <si>
    <t>C-164/2022</t>
  </si>
  <si>
    <t>C-165/2022</t>
  </si>
  <si>
    <t>C-81/2022</t>
  </si>
  <si>
    <t>C-94/2022</t>
  </si>
  <si>
    <t>C-353/2022</t>
  </si>
  <si>
    <t>C-365/2022</t>
  </si>
  <si>
    <t>C-435/2022</t>
  </si>
  <si>
    <t>C-58/2022</t>
  </si>
  <si>
    <t>C-60/2022</t>
  </si>
  <si>
    <t>C-93/2022</t>
  </si>
  <si>
    <t>C-62/2022</t>
  </si>
  <si>
    <t>C-71/2022</t>
  </si>
  <si>
    <t>C-475/2022</t>
  </si>
  <si>
    <t>C-73/2022</t>
  </si>
  <si>
    <t>C-267/2022</t>
  </si>
  <si>
    <t>C-391/2022</t>
  </si>
  <si>
    <t>C-401/2022</t>
  </si>
  <si>
    <t>C-220/2022</t>
  </si>
  <si>
    <t>C-394/2022</t>
  </si>
  <si>
    <t>C-395/2022</t>
  </si>
  <si>
    <t>C-268/2022</t>
  </si>
  <si>
    <t>C-270/2022</t>
  </si>
  <si>
    <t>C-271/2022</t>
  </si>
  <si>
    <t>C-272/2022</t>
  </si>
  <si>
    <t>C-273/2022</t>
  </si>
  <si>
    <t>C-274/2022</t>
  </si>
  <si>
    <t>C-444/2022</t>
  </si>
  <si>
    <t>C-356/2022</t>
  </si>
  <si>
    <t>C-275/2022</t>
  </si>
  <si>
    <t>C-276/2022</t>
  </si>
  <si>
    <t>C-277/2022</t>
  </si>
  <si>
    <t>C-278/2022</t>
  </si>
  <si>
    <t>C-279/2022</t>
  </si>
  <si>
    <t>C-280/2022</t>
  </si>
  <si>
    <t>C-281/2022</t>
  </si>
  <si>
    <t>C-309/2022</t>
  </si>
  <si>
    <t>C-310/2022</t>
  </si>
  <si>
    <t>C-282/2022</t>
  </si>
  <si>
    <t>C-283/2022</t>
  </si>
  <si>
    <t>C-284/2022</t>
  </si>
  <si>
    <t>C-362/2022</t>
  </si>
  <si>
    <t>C-516/2022</t>
  </si>
  <si>
    <t>C-285/2022</t>
  </si>
  <si>
    <t>C-311/2022</t>
  </si>
  <si>
    <t>C-286/2022</t>
  </si>
  <si>
    <t>C-287/2022</t>
  </si>
  <si>
    <t>C-384/2022</t>
  </si>
  <si>
    <t>C-385/2022</t>
  </si>
  <si>
    <t>C-288/2022</t>
  </si>
  <si>
    <t>C-312/2022</t>
  </si>
  <si>
    <t>C-386/2022</t>
  </si>
  <si>
    <t>C-357/2022</t>
  </si>
  <si>
    <t>C-445/2022</t>
  </si>
  <si>
    <t>C-313/2022</t>
  </si>
  <si>
    <t>C-314/2022</t>
  </si>
  <si>
    <t>C-315/2022</t>
  </si>
  <si>
    <t>C-316/2022</t>
  </si>
  <si>
    <t>C-367/2022</t>
  </si>
  <si>
    <t>C-317/2022</t>
  </si>
  <si>
    <t>C-318/2022</t>
  </si>
  <si>
    <t>C-438/2022</t>
  </si>
  <si>
    <t>C-319/2022</t>
  </si>
  <si>
    <t>C-320/2022</t>
  </si>
  <si>
    <t>C-321/2022</t>
  </si>
  <si>
    <t>C-363/2022</t>
  </si>
  <si>
    <t>C-322/2022</t>
  </si>
  <si>
    <t>C-323/2022</t>
  </si>
  <si>
    <t>C-358/2022</t>
  </si>
  <si>
    <t>C-324/2022</t>
  </si>
  <si>
    <t>C-170/2022</t>
  </si>
  <si>
    <t>C-82/2022</t>
  </si>
  <si>
    <t>C-166/2022</t>
  </si>
  <si>
    <t>C-95/2022</t>
  </si>
  <si>
    <t>C-83/2022</t>
  </si>
  <si>
    <t>C-354/2022</t>
  </si>
  <si>
    <t>C-243/2022</t>
  </si>
  <si>
    <t>C-355/2022</t>
  </si>
  <si>
    <t>C-244/2022</t>
  </si>
  <si>
    <t>C-390/2022</t>
  </si>
  <si>
    <t>C-392/2022</t>
  </si>
  <si>
    <t>C-78/2022</t>
  </si>
  <si>
    <t>C-396/2022</t>
  </si>
  <si>
    <t>C-404/2022</t>
  </si>
  <si>
    <t>C-388/2022</t>
  </si>
  <si>
    <t>C-389/2022</t>
  </si>
  <si>
    <t>C-368/2022</t>
  </si>
  <si>
    <t>C-369/2022</t>
  </si>
  <si>
    <t>C-446/2022</t>
  </si>
  <si>
    <t>C-447/2022</t>
  </si>
  <si>
    <t>C-204/2022</t>
  </si>
  <si>
    <t>C-245/2022</t>
  </si>
  <si>
    <t>C-167/2022</t>
  </si>
  <si>
    <t>C-120/2022</t>
  </si>
  <si>
    <t>C-370/2022</t>
  </si>
  <si>
    <t>C-335/2022</t>
  </si>
  <si>
    <t>C-289/2022</t>
  </si>
  <si>
    <t>C-246/2022</t>
  </si>
  <si>
    <t>C-337/2022</t>
  </si>
  <si>
    <t>C-186/2022</t>
  </si>
  <si>
    <t>C-338/2022</t>
  </si>
  <si>
    <t>C-135/2022</t>
  </si>
  <si>
    <t>C-371/2022</t>
  </si>
  <si>
    <t>C-205/2022</t>
  </si>
  <si>
    <t>C-247/2022</t>
  </si>
  <si>
    <t>C-372/2022</t>
  </si>
  <si>
    <t>C-405/2022</t>
  </si>
  <si>
    <t>C-121/2022</t>
  </si>
  <si>
    <t>C-248/2022</t>
  </si>
  <si>
    <t>C-426/2022</t>
  </si>
  <si>
    <t>C-290/2022</t>
  </si>
  <si>
    <t>C-373/2022</t>
  </si>
  <si>
    <t>C-136/2022</t>
  </si>
  <si>
    <t>C-137/2022</t>
  </si>
  <si>
    <t>C-406/2022</t>
  </si>
  <si>
    <t>C-407/2022</t>
  </si>
  <si>
    <t>C-374/2022</t>
  </si>
  <si>
    <t>C-375/2022</t>
  </si>
  <si>
    <t>C-96/2022</t>
  </si>
  <si>
    <t>C-330/2022</t>
  </si>
  <si>
    <t>C-291/2022</t>
  </si>
  <si>
    <t>C-427/2022</t>
  </si>
  <si>
    <t>C-249/2022</t>
  </si>
  <si>
    <t>C-172/2022</t>
  </si>
  <si>
    <t>C-190/2022</t>
  </si>
  <si>
    <t>C-437/2022</t>
  </si>
  <si>
    <t>C-408/2022</t>
  </si>
  <si>
    <t>C-122/2022</t>
  </si>
  <si>
    <t>C-199/2022</t>
  </si>
  <si>
    <t>C-448/2022</t>
  </si>
  <si>
    <t>C-449/2022</t>
  </si>
  <si>
    <t>C-250/2022</t>
  </si>
  <si>
    <t>C-188/2022</t>
  </si>
  <si>
    <t>C-138/2022</t>
  </si>
  <si>
    <t>C-331/2022</t>
  </si>
  <si>
    <t>C-221/2022</t>
  </si>
  <si>
    <t>C-251/2022</t>
  </si>
  <si>
    <t>C-139/2022</t>
  </si>
  <si>
    <t>C-450/2022</t>
  </si>
  <si>
    <t>C-184/2022</t>
  </si>
  <si>
    <t>C-376/2022</t>
  </si>
  <si>
    <t>C-168/2022</t>
  </si>
  <si>
    <t>C-377/2022</t>
  </si>
  <si>
    <t>C-409/2022</t>
  </si>
  <si>
    <t>C-325/2022</t>
  </si>
  <si>
    <t>C-347/2022</t>
  </si>
  <si>
    <t>C-191/2022</t>
  </si>
  <si>
    <t>C-428/2022</t>
  </si>
  <si>
    <t>C-192/2022</t>
  </si>
  <si>
    <t>C-410/2022</t>
  </si>
  <si>
    <t>C-411/2022</t>
  </si>
  <si>
    <t>C-451/2022</t>
  </si>
  <si>
    <t>C-429/2022</t>
  </si>
  <si>
    <t>C-140/2022</t>
  </si>
  <si>
    <t>C-292/2022</t>
  </si>
  <si>
    <t>C-179/2022</t>
  </si>
  <si>
    <t>C-417/2022</t>
  </si>
  <si>
    <t>C-412/2022</t>
  </si>
  <si>
    <t>C-97/2022</t>
  </si>
  <si>
    <t>C-123/2022</t>
  </si>
  <si>
    <t>C-141/2022</t>
  </si>
  <si>
    <t>C-430/2022</t>
  </si>
  <si>
    <t>C-193/2022</t>
  </si>
  <si>
    <t>C-339/2022</t>
  </si>
  <si>
    <t>C-293/2022</t>
  </si>
  <si>
    <t>C-413/2022</t>
  </si>
  <si>
    <t>C-98/2022</t>
  </si>
  <si>
    <t>C-452/2022</t>
  </si>
  <si>
    <t>C-124/2022</t>
  </si>
  <si>
    <t>C-453/2022</t>
  </si>
  <si>
    <t>C-182/2022</t>
  </si>
  <si>
    <t>C-125/2022</t>
  </si>
  <si>
    <t>C-173/2022</t>
  </si>
  <si>
    <t>C-454/2022</t>
  </si>
  <si>
    <t>C-378/2022</t>
  </si>
  <si>
    <t>C-431/2022</t>
  </si>
  <si>
    <t>C-455/2022</t>
  </si>
  <si>
    <t>C-379/2022</t>
  </si>
  <si>
    <t>C-432/2022</t>
  </si>
  <si>
    <t>C-222/2022</t>
  </si>
  <si>
    <t>C-294/2022</t>
  </si>
  <si>
    <t>C-433/2022</t>
  </si>
  <si>
    <t>C-380/2022</t>
  </si>
  <si>
    <t>C-456/2022</t>
  </si>
  <si>
    <t>C-126/2022</t>
  </si>
  <si>
    <t>C-223/2022</t>
  </si>
  <si>
    <t>C-180/2022</t>
  </si>
  <si>
    <t>C-252/2022</t>
  </si>
  <si>
    <t>C-381/2022</t>
  </si>
  <si>
    <t>C-224/2022</t>
  </si>
  <si>
    <t>C-225/2022</t>
  </si>
  <si>
    <t>C-181/2022</t>
  </si>
  <si>
    <t>C-174/2022</t>
  </si>
  <si>
    <t>C-253/2022</t>
  </si>
  <si>
    <t>C-99/2022</t>
  </si>
  <si>
    <t>C-457/2022</t>
  </si>
  <si>
    <t>C-414/2022</t>
  </si>
  <si>
    <t>C-226/2022</t>
  </si>
  <si>
    <t>C-382/2022</t>
  </si>
  <si>
    <t>C-227/2022</t>
  </si>
  <si>
    <t>C-175/2022</t>
  </si>
  <si>
    <t>C-418/2022</t>
  </si>
  <si>
    <t>C-211/2022</t>
  </si>
  <si>
    <t>C-295/2022</t>
  </si>
  <si>
    <t>C-200/2022</t>
  </si>
  <si>
    <t>C-254/2022</t>
  </si>
  <si>
    <t>C-340/2022</t>
  </si>
  <si>
    <t>C-228/2022</t>
  </si>
  <si>
    <t>C-419/2022</t>
  </si>
  <si>
    <t>C-296/2022</t>
  </si>
  <si>
    <t>C-420/2022</t>
  </si>
  <si>
    <t>C-127/2022</t>
  </si>
  <si>
    <t>C-142/2022</t>
  </si>
  <si>
    <t>C-128/2022</t>
  </si>
  <si>
    <t>C-194/2022</t>
  </si>
  <si>
    <t>C-458/2022</t>
  </si>
  <si>
    <t>C-255/2022</t>
  </si>
  <si>
    <t>C-439/2022</t>
  </si>
  <si>
    <t>C-440/2022</t>
  </si>
  <si>
    <t>C-459/2022</t>
  </si>
  <si>
    <t>C-415/2022</t>
  </si>
  <si>
    <t>C-143/2022</t>
  </si>
  <si>
    <t>C-144/2022</t>
  </si>
  <si>
    <t>C-383/2022</t>
  </si>
  <si>
    <t>C-476/2022</t>
  </si>
  <si>
    <t>C-100/2022</t>
  </si>
  <si>
    <t>C-421/2022</t>
  </si>
  <si>
    <t>C-229/2022</t>
  </si>
  <si>
    <t>C-341/2022</t>
  </si>
  <si>
    <t>C-171/2022</t>
  </si>
  <si>
    <t>C-256/2022</t>
  </si>
  <si>
    <t>C-230/2022</t>
  </si>
  <si>
    <t>C-145/2022</t>
  </si>
  <si>
    <t>C-101/2022</t>
  </si>
  <si>
    <t>C-176/2022</t>
  </si>
  <si>
    <t>C-231/2022</t>
  </si>
  <si>
    <t>C-332/2022</t>
  </si>
  <si>
    <t>C-232/2022</t>
  </si>
  <si>
    <t>C-297/2022</t>
  </si>
  <si>
    <t>C-233/2022</t>
  </si>
  <si>
    <t>C-146/2022</t>
  </si>
  <si>
    <t>C-257/2022</t>
  </si>
  <si>
    <t>C-234/2022</t>
  </si>
  <si>
    <t>C-326/2022</t>
  </si>
  <si>
    <t>C-195/2022</t>
  </si>
  <si>
    <t>C-422/2022</t>
  </si>
  <si>
    <t>C-183/2022</t>
  </si>
  <si>
    <t>C-196/2022</t>
  </si>
  <si>
    <t>C-102/2022</t>
  </si>
  <si>
    <t>C-187/2022</t>
  </si>
  <si>
    <t>C-147/2022</t>
  </si>
  <si>
    <t>C-177/2022</t>
  </si>
  <si>
    <t>C-212/2022</t>
  </si>
  <si>
    <t>C-185/2022</t>
  </si>
  <si>
    <t>C-327/2022</t>
  </si>
  <si>
    <t>C-434/2022</t>
  </si>
  <si>
    <t>C-213/2022</t>
  </si>
  <si>
    <t>C-258/2022</t>
  </si>
  <si>
    <t>C-298/2022</t>
  </si>
  <si>
    <t>C-259/2022</t>
  </si>
  <si>
    <t>C-148/2022</t>
  </si>
  <si>
    <t>C-197/2022</t>
  </si>
  <si>
    <t>C-348/2022</t>
  </si>
  <si>
    <t>C-241/2022</t>
  </si>
  <si>
    <t>C-103/2022</t>
  </si>
  <si>
    <t>C-342/2022</t>
  </si>
  <si>
    <t>C-104/2022</t>
  </si>
  <si>
    <t>C-235/2022</t>
  </si>
  <si>
    <t>C-328/2022</t>
  </si>
  <si>
    <t>C-260/2022</t>
  </si>
  <si>
    <t>C-129/2022</t>
  </si>
  <si>
    <t>C-343/2022</t>
  </si>
  <si>
    <t>C-349/2022</t>
  </si>
  <si>
    <t>C-350/2022</t>
  </si>
  <si>
    <t>C-416/2022</t>
  </si>
  <si>
    <t>C-236/2022</t>
  </si>
  <si>
    <t>C-299/2022</t>
  </si>
  <si>
    <t>C-149/2022</t>
  </si>
  <si>
    <t>C-351/2022</t>
  </si>
  <si>
    <t>C-300/2022</t>
  </si>
  <si>
    <t>C-105/2022</t>
  </si>
  <si>
    <t>C-198/2022</t>
  </si>
  <si>
    <t>C-344/2022</t>
  </si>
  <si>
    <t>C-106/2022</t>
  </si>
  <si>
    <t>C-107/2022</t>
  </si>
  <si>
    <t>C-214/2022</t>
  </si>
  <si>
    <t>C-237/2022</t>
  </si>
  <si>
    <t>C-130/2022</t>
  </si>
  <si>
    <t>C-150/2022</t>
  </si>
  <si>
    <t>C-131/2022</t>
  </si>
  <si>
    <t>C-132/2022</t>
  </si>
  <si>
    <t>C-301/2022</t>
  </si>
  <si>
    <t>C-151/2022</t>
  </si>
  <si>
    <t>C-238/2022</t>
  </si>
  <si>
    <t>C-215/2022</t>
  </si>
  <si>
    <t>C-169/2022</t>
  </si>
  <si>
    <t>C-201/2022</t>
  </si>
  <si>
    <t>C-261/2022</t>
  </si>
  <si>
    <t>C-152/2022</t>
  </si>
  <si>
    <t>C-345/2022</t>
  </si>
  <si>
    <t>C-178/2022</t>
  </si>
  <si>
    <t>C-202/2022</t>
  </si>
  <si>
    <t>C-133/2022</t>
  </si>
  <si>
    <t>C-153/2022</t>
  </si>
  <si>
    <t>C-302/2022</t>
  </si>
  <si>
    <t>C-108/2022</t>
  </si>
  <si>
    <t>C-109/2022</t>
  </si>
  <si>
    <t>C-110/2022</t>
  </si>
  <si>
    <t>C-111/2022</t>
  </si>
  <si>
    <t>C-216/2022</t>
  </si>
  <si>
    <t>C-217/2022</t>
  </si>
  <si>
    <t>C-154/2022</t>
  </si>
  <si>
    <t>C-155/2022</t>
  </si>
  <si>
    <t>C-239/2022</t>
  </si>
  <si>
    <t>C-189/2022</t>
  </si>
  <si>
    <t>C-134/2022</t>
  </si>
  <si>
    <t>C-156/2022</t>
  </si>
  <si>
    <t>C-262/2022</t>
  </si>
  <si>
    <t>C-333/2022</t>
  </si>
  <si>
    <t>C-112/2022</t>
  </si>
  <si>
    <t>C-157/2022</t>
  </si>
  <si>
    <t>C-334/2022</t>
  </si>
  <si>
    <t>C-218/2022</t>
  </si>
  <si>
    <t>C-158/2022</t>
  </si>
  <si>
    <t>C-242/2022</t>
  </si>
  <si>
    <t>C-113/2022</t>
  </si>
  <si>
    <t>C-219/2022</t>
  </si>
  <si>
    <t>C-263/2022</t>
  </si>
  <si>
    <t>C-303/2022</t>
  </si>
  <si>
    <t>C-264/2022</t>
  </si>
  <si>
    <t>C-352/2022</t>
  </si>
  <si>
    <t>C-114/2022</t>
  </si>
  <si>
    <t>C-159/2022</t>
  </si>
  <si>
    <t>C-115/2022</t>
  </si>
  <si>
    <t>C-116/2022</t>
  </si>
  <si>
    <t>C-117/2022</t>
  </si>
  <si>
    <t>C-304/2022</t>
  </si>
  <si>
    <t>C-160/2022</t>
  </si>
  <si>
    <t>C-161/2022</t>
  </si>
  <si>
    <t>C-329/2022</t>
  </si>
  <si>
    <t>C-118/2022</t>
  </si>
  <si>
    <t>C-162/2022</t>
  </si>
  <si>
    <t>C-346/2022</t>
  </si>
  <si>
    <t>C-203/2022</t>
  </si>
  <si>
    <t>C-402/2022</t>
  </si>
  <si>
    <t>C-423/2022</t>
  </si>
  <si>
    <t>C-163/2022</t>
  </si>
  <si>
    <t>C-265/2022</t>
  </si>
  <si>
    <t>C-441/2022</t>
  </si>
  <si>
    <t>C-240/2022</t>
  </si>
  <si>
    <t>C-119/2022</t>
  </si>
  <si>
    <t>C-266/2022</t>
  </si>
  <si>
    <t>C-34/2022</t>
  </si>
  <si>
    <t>C-400/2022</t>
  </si>
  <si>
    <t>C-425/2022</t>
  </si>
  <si>
    <t>C-403/2022</t>
  </si>
  <si>
    <t>C-397/2022</t>
  </si>
  <si>
    <t>C-387/2022</t>
  </si>
  <si>
    <t>C-460/2022</t>
  </si>
  <si>
    <t>C-484/2022</t>
  </si>
  <si>
    <t>C-461/2022</t>
  </si>
  <si>
    <t>C-472/2022</t>
  </si>
  <si>
    <t>C-462/2022</t>
  </si>
  <si>
    <t>C-463/2022</t>
  </si>
  <si>
    <t>C-464/2022</t>
  </si>
  <si>
    <t>C-532/2022</t>
  </si>
  <si>
    <t>C-465/2022</t>
  </si>
  <si>
    <t>C-479/2022</t>
  </si>
  <si>
    <t>C-486/2022</t>
  </si>
  <si>
    <t>C-466/2022</t>
  </si>
  <si>
    <t>C-467/2022</t>
  </si>
  <si>
    <t>C-488/2022</t>
  </si>
  <si>
    <t>C-491/2022</t>
  </si>
  <si>
    <t>C-468/2022</t>
  </si>
  <si>
    <t>C-469/2022</t>
  </si>
  <si>
    <t>C-470/2022</t>
  </si>
  <si>
    <t>C-471/2022</t>
  </si>
  <si>
    <t>C-424/2022</t>
  </si>
  <si>
    <t>C-436/2022</t>
  </si>
  <si>
    <t>C-489/2022</t>
  </si>
  <si>
    <t>C-592/2021</t>
  </si>
  <si>
    <t>C-593/2021</t>
  </si>
  <si>
    <t>C-594/2021</t>
  </si>
  <si>
    <t>C-597/2021</t>
  </si>
  <si>
    <t>C-605/2021</t>
  </si>
  <si>
    <t>C-442/2022</t>
  </si>
  <si>
    <t>C-443/2022</t>
  </si>
  <si>
    <t>C-477/2022</t>
  </si>
  <si>
    <t>C-482/2022</t>
  </si>
  <si>
    <t>C-512/2022</t>
  </si>
  <si>
    <t>C-517/2022</t>
  </si>
  <si>
    <t>C-518/2022</t>
  </si>
  <si>
    <t>C-520/2022</t>
  </si>
  <si>
    <t>C-521/2022</t>
  </si>
  <si>
    <t>C-551/2022</t>
  </si>
  <si>
    <t>C-535/2022</t>
  </si>
  <si>
    <t>C-536/2022</t>
  </si>
  <si>
    <t>C-522/2022</t>
  </si>
  <si>
    <t>C-523/2022</t>
  </si>
  <si>
    <t>C-524/2022</t>
  </si>
  <si>
    <t>C-537/2022</t>
  </si>
  <si>
    <t>C-534/2022</t>
  </si>
  <si>
    <t>C-515/2022</t>
  </si>
  <si>
    <t>C-513/2022</t>
  </si>
  <si>
    <t>C-546/2022</t>
  </si>
  <si>
    <t>FORDECYT-PRONACES/158/2021</t>
  </si>
  <si>
    <t>FORDECYT-PRONACES/177/2021</t>
  </si>
  <si>
    <t>Pp F003 4/XIV-E/2022</t>
  </si>
  <si>
    <t>Pp F003 6/XIV-E/2022</t>
  </si>
  <si>
    <t>Pp F003 4/XV-E/2022</t>
  </si>
  <si>
    <t>Pp F003 5/XV-E/2022</t>
  </si>
  <si>
    <t>Pp F003 3/IV-O/2022</t>
  </si>
  <si>
    <t>Pp F003 3/XVI-E/2022</t>
  </si>
  <si>
    <t>Pp F003 5/XVI-E/2022</t>
  </si>
  <si>
    <t>Pp F003 6/XVI-E/2022</t>
  </si>
  <si>
    <t>Pp F003 7/XVI-E/2022</t>
  </si>
  <si>
    <t>Pp F003 4/XVII-E/2022</t>
  </si>
  <si>
    <t>Pp F003 5/XVII-E/2022</t>
  </si>
  <si>
    <t>Pp F003 3/XVIII-E/2022</t>
  </si>
  <si>
    <t>Pp F003 4/XVIII-E/2022</t>
  </si>
  <si>
    <t>Pp F003 5/XVIII-E/2022</t>
  </si>
  <si>
    <t>Pp F003 7/XIX-E/2022</t>
  </si>
  <si>
    <t>Pp F003 8/XIX-E/2022</t>
  </si>
  <si>
    <t>Pp F003 9/XIX-E/2022</t>
  </si>
  <si>
    <t>Pp F003 3/XX-E/2022</t>
  </si>
  <si>
    <t>Pp F003 7/XX-E/2022</t>
  </si>
  <si>
    <t>Pp F003 8/XX-E/2022</t>
  </si>
  <si>
    <t>Pp F003 9/XX-E/2022</t>
  </si>
  <si>
    <t>Pp F003 3/XXI-E/2022</t>
  </si>
  <si>
    <t>Pp F003 6/XXI-E/2022</t>
  </si>
  <si>
    <t>Pp F003 6/XXII-E/2022</t>
  </si>
  <si>
    <t>Pp F003 3/XXIV-E/2022</t>
  </si>
  <si>
    <t>Pp F003 4/XXIV-E/2022</t>
  </si>
  <si>
    <t>Pp F003 7/XXIV-E/2022</t>
  </si>
  <si>
    <t>Pp F003 8/XXIV-E/2022</t>
  </si>
  <si>
    <t>Pp F003 9/XXIV-E/2022</t>
  </si>
  <si>
    <t>Pp F003 3/XXV-E/2022</t>
  </si>
  <si>
    <t>Cancelado</t>
  </si>
  <si>
    <t>Terminación Anticipada</t>
  </si>
  <si>
    <t>C-528/2022</t>
  </si>
  <si>
    <t>C-527/2022</t>
  </si>
  <si>
    <t>Convocatoria Fortalecimiento de infraestructura y desarrollo de capacidades científicas 2022</t>
  </si>
  <si>
    <t>Pp F003 5/XXV-E/2022</t>
  </si>
  <si>
    <t>Actividades Generales</t>
  </si>
  <si>
    <t>Emergencia nacional</t>
  </si>
  <si>
    <t>C-481/2022</t>
  </si>
  <si>
    <t>Benemérita Universidad Autónoma de Puebla (BUAP).</t>
  </si>
  <si>
    <t>Instituto Potosino de Investigación Científica y Tecnológica (IPICYT)</t>
  </si>
  <si>
    <t>Comisión Nacional del Agua</t>
  </si>
  <si>
    <t>Universidad de Colima</t>
  </si>
  <si>
    <t>Robert Gordon University Student Association</t>
  </si>
  <si>
    <t>Corporación Mexicana de Investigación en Materiales, S.A. de C.V. (COMIMSA)</t>
  </si>
  <si>
    <t>Comité Mexicano de Informática, A.C.</t>
  </si>
  <si>
    <t>Facultad de Ciencias de la Universidad Nacional Autónoma de México</t>
  </si>
  <si>
    <t>Centro de Investigación Científica y de Educación Superior de Ensenada, Baja California (CICESE)</t>
  </si>
  <si>
    <t>Centro de Investigación en Ciencias de Información Geoespacial, A.C.</t>
  </si>
  <si>
    <t>Centro de Investigación e Innovación en Tecnologías de la Información (INFOTEC)</t>
  </si>
  <si>
    <t>Laboratorio Avi-Mex, SA de CV</t>
  </si>
  <si>
    <t>UNIVERSIDAD NACIONAL AUTÓNOMA DE MÉXICO</t>
  </si>
  <si>
    <t xml:space="preserve">CENTRO DE INVESTIGACIONES Y ESTUDIOS SUPERIORES EN ANTROPOLOGÍA SOCIAL </t>
  </si>
  <si>
    <t>UNIVERSIDAD TECNOLOGICA DE CULIACAN</t>
  </si>
  <si>
    <t>CENTRO DE INVESTIGACIÓN EN DINÁMICA CELULAR-IICBA</t>
  </si>
  <si>
    <t>UNIVERSIDAD DE LA CAÑADA</t>
  </si>
  <si>
    <t>INSTITUTO NACIONAL DE ELECTRICIDAD Y ENERGIAS LIMPIAS</t>
  </si>
  <si>
    <t>INSTITUTO POTOSINO DE INVESTIGACION CIENTIFICA Y TECNOLOGICA, A.C.</t>
  </si>
  <si>
    <t>CENTRO DE INVESTIGACION EN ALIMENTACION Y DESARROLLO, A.C.-CULIACAN</t>
  </si>
  <si>
    <t>TECNOLÓGICO NACIONAL DE MÉXICO / INSTITUTO TECNOLÓGICO DE CIUDAD MADERO</t>
  </si>
  <si>
    <t>TECNOLÓGICO NACIONAL DE MÉXICO / INSTITUTO TECNOLÓGICO DE TIJUANA</t>
  </si>
  <si>
    <t>TECNOLÓGICO NACIONAL DE MÉXICO / INSTITUTO TECNOLÓGICO DE CONKAL</t>
  </si>
  <si>
    <t>UNIVERSIDAD POLITÉCNICA DE URUAPAN, MICHOACÁN</t>
  </si>
  <si>
    <t>Instituto Nacional de Astrofísica Óptica y Electrónica (INAOE)</t>
  </si>
  <si>
    <t>Centro de Investigación en Materiales Avanzados, S.C. (CIMAV)</t>
  </si>
  <si>
    <t>Tecnológico Nacional de México / Instituto Tecnológico de Tuxtepec</t>
  </si>
  <si>
    <t>UNIVERSIDAD AUTONOMA DE ZACATECAS FRANCISCO GARCIA SALINAS</t>
  </si>
  <si>
    <t>UNIVERSIDAD DE COLIMA, CAMPUS COQUIMATLÁN FACULTAD DE INGENIERÍA CIVIL</t>
  </si>
  <si>
    <t>UNIVERSIDAD AUTÓNOMA DE CAMPECHE</t>
  </si>
  <si>
    <t>UNAM, ESCUELA NACIONAL DE ESTUDIOS SUPERIORES UNIDAD MORELIA</t>
  </si>
  <si>
    <t>UNAM, FACULTAD DE ESTUDIOS SUPERIORES CUAUTITLAN</t>
  </si>
  <si>
    <t>UNIVERSIDAD POLITÉCNICA DE FRANCISCO I. MADERO</t>
  </si>
  <si>
    <t>UNIVERSIDAD JUAREZ DEL ESTADO DE DURANGO</t>
  </si>
  <si>
    <t>UNIVERSIDAD AUTONOMA DE ZACATECAS \FRANCISCO GARCIA SALINAS\</t>
  </si>
  <si>
    <t>UNIVERSIDAD INTERCULTURAL INDÍGENA DE MICHOACAN</t>
  </si>
  <si>
    <t>Neuronic Mexicana, S.A. de C.V.</t>
  </si>
  <si>
    <t>Centro de Investigación Científica de Yucatán, A.C. (CICY)</t>
  </si>
  <si>
    <t>UNAM/ FACULTAD DE ESTUDIOS SUPERIORES CUAUTITLAN</t>
  </si>
  <si>
    <t>INSTITUTO TECNOLÓGICO SUPERIOR DE CALKINI, EN EL ESTADO DE CAMPECHE</t>
  </si>
  <si>
    <t>Tecnológico Nacional de México / Instituto Tecnológico de Cancún</t>
  </si>
  <si>
    <t>UNIVERSIDAD POPULAR DE LA CHONTALPA</t>
  </si>
  <si>
    <t>Gordon y Asociados S.C.</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</si>
  <si>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</si>
  <si>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</si>
  <si>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</si>
  <si>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</si>
  <si>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</si>
  <si>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</si>
  <si>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</si>
  <si>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</si>
  <si>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</si>
  <si>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</si>
  <si>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</si>
  <si>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</si>
  <si>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</si>
  <si>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</si>
  <si>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</si>
  <si>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</si>
  <si>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</si>
  <si>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</si>
  <si>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</si>
  <si>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</si>
  <si>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</si>
  <si>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</si>
  <si>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</si>
  <si>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</si>
  <si>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</si>
  <si>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</si>
  <si>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</si>
  <si>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</si>
  <si>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</si>
  <si>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</si>
  <si>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</si>
  <si>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</si>
  <si>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</si>
  <si>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</si>
  <si>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</si>
  <si>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</si>
  <si>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</si>
  <si>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</si>
  <si>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</si>
  <si>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</si>
  <si>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</si>
  <si>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</si>
  <si>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</si>
  <si>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</si>
  <si>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</si>
  <si>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</si>
  <si>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</si>
  <si>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</si>
  <si>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</si>
  <si>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</si>
  <si>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</si>
  <si>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</si>
  <si>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</si>
  <si>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</si>
  <si>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</si>
  <si>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</si>
  <si>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</si>
  <si>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</si>
  <si>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</si>
  <si>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</si>
  <si>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</si>
  <si>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</si>
  <si>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</si>
  <si>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</si>
  <si>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</si>
  <si>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</si>
  <si>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</si>
  <si>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</si>
  <si>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</si>
  <si>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</si>
  <si>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</si>
  <si>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</si>
  <si>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</si>
  <si>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</si>
  <si>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</si>
  <si>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</si>
  <si>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</si>
  <si>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</si>
  <si>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</si>
  <si>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</si>
  <si>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</si>
  <si>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</si>
  <si>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</si>
  <si>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</si>
  <si>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</si>
  <si>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</si>
  <si>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</si>
  <si>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</si>
  <si>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</si>
  <si>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</si>
  <si>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</si>
  <si>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</si>
  <si>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</si>
  <si>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</si>
  <si>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</si>
  <si>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</si>
  <si>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</si>
  <si>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</si>
  <si>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</si>
  <si>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</si>
  <si>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</si>
  <si>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</si>
  <si>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</si>
  <si>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</si>
  <si>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</si>
  <si>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</si>
  <si>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</si>
  <si>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</si>
  <si>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</si>
  <si>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</si>
  <si>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</si>
  <si>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</si>
  <si>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</si>
  <si>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</si>
  <si>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</si>
  <si>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</si>
  <si>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</si>
  <si>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</si>
  <si>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</si>
  <si>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</si>
  <si>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</si>
  <si>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</si>
  <si>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</si>
  <si>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</si>
  <si>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</si>
  <si>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</si>
  <si>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</si>
  <si>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</si>
  <si>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</si>
  <si>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</si>
  <si>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</si>
  <si>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</si>
  <si>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</si>
  <si>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</si>
  <si>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</si>
  <si>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</si>
  <si>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</si>
  <si>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</si>
  <si>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</si>
  <si>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</si>
  <si>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</si>
  <si>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</si>
  <si>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</si>
  <si>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</si>
  <si>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</si>
  <si>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</si>
  <si>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</si>
  <si>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</si>
  <si>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</si>
  <si>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</si>
  <si>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</si>
  <si>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</si>
  <si>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</si>
  <si>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</si>
  <si>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</si>
  <si>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</si>
  <si>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</si>
  <si>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</si>
  <si>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</si>
  <si>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</si>
  <si>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</si>
  <si>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</si>
  <si>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</si>
  <si>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</si>
  <si>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</si>
  <si>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</si>
  <si>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</si>
  <si>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</si>
  <si>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</si>
  <si>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</si>
  <si>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Convocatoria Ecos Nord 2020</t>
  </si>
  <si>
    <t>2018-03 “DESARROLLO ECONÓMICO E INNOVACIÓN TECNOLÓGICA EN EL SECTOR SALUD DEL ESTADO DE PUEBLA”</t>
  </si>
  <si>
    <t>2018-08</t>
  </si>
  <si>
    <t>Convocatoria 2022 “Fortalecimiento de infraestructura y desarrollo de capacidades científicas”</t>
  </si>
  <si>
    <t>Tecnologías innovadoras para el diagnóstico temprano y la orientación terapéutica de las lesiones renales en una población pediátrica en el Estado de Tlaxcala.</t>
  </si>
  <si>
    <t>Ampliación de la infraestructura de Cómputo de Alto Rendimiento y Alta Disponibilidad de la BUAP</t>
  </si>
  <si>
    <t>Fortalecimiento de Infraestructura Física, Electromecánica y Tecnológica para la Mejora de Servicios de TIC en la Administración Pública, la Educación y la Investigación 2022</t>
  </si>
  <si>
    <t>Estrategias colaborativas a favor de la soberanía alimentaria de México, desde la construcción de conocimientos, la articulación y el fortalecimiento de proyectos de investigación e incidencia</t>
  </si>
  <si>
    <t>Diagnóstico, identificación y análisis de los impactos y afectaciones ocasionadas por la presa El Zapotillo y la elaboración conjunta de una estrategia de resarcimiento</t>
  </si>
  <si>
    <t>Ordenamiento Hídrico del Valle de México</t>
  </si>
  <si>
    <t>MODELADO FARMACOFÓRICO BASADO EN LA ESTRUCTURA DE LA TRANSCRIPTASA REVERSA DEL VIH TIPO 1 DE AMIDAS DERIVADAS DEL N-ACIL-ß2-TRIPTÓFANO: SÍNTESIS Y EVALUACIÓN BIOLÓGICA</t>
  </si>
  <si>
    <t>EVALUACIÓN ANTICANCERÍGENA DE NANOPARTÍCULAS LIPOFÍLICAS DE BISMUTO SOBRE DIFERENTES LÍNEAS CELULARES CANCERÍGENAS HUMANAS Y MODELO MURINO</t>
  </si>
  <si>
    <t>Perfil epidemio-toxicológico para definir una región de emergencia socio- ambiental y sanitaria en el estado de Colima</t>
  </si>
  <si>
    <t>Consolidación y fortalecimiento del Programa Nacional Estratégico de Vivienda: vivienda adecuada y acceso justo al hábitat 2022-2024</t>
  </si>
  <si>
    <t>XIX Simposio de Estudios y Estudiantes Mexicanos en Reino Unido</t>
  </si>
  <si>
    <t>Asesoría ambiental y científica para la correcta ejecución de programas específicos ambientales para el proyecto Tren Maya Tramo 7 en los estados de Campeche y Quintana Roo</t>
  </si>
  <si>
    <t>Democratización de Métodos y Prácticas para la Ingeniería de Software</t>
  </si>
  <si>
    <t>ESTUDIO DE LA ESTABILIDAD DE PROTEÍNAS DE LA FAMILIA BCL-2 MEDIANTE DINÁMICA MOLECULAR Y ALGORITMOS HÍBRIDOS</t>
  </si>
  <si>
    <t>ANÁLISIS DE LA EXPRESIÓN DE APELINA Y SU RECEPTOR APJ EN TEJIDO ADIPOSO VISCERAL DE RATAS OBESAS INDUCIDAS POR DIETA Y DE CRÍAS DE RATAS OBESAS TRATADAS Y NO TRATADAS CON EL FLAVONOIDE (-)-EPICATEQUINA</t>
  </si>
  <si>
    <t>LA DEGRADACIÓN MICROBIANA DE PROCIANIDINAS EN SISTEMAS DE FERMENTACIÓN SÓLIDO Y LIQUIDO: UN ESTUDIO COMPRENSIVO SOBRE LA EXTRACCIÓN ASISTIDA DE LOS COMPUESTOS Y SU EMPLEO COMO SUSTRATO DE CULTIVO MICROBIANO PARA DEFINIR LOS COMPUESTOS INTERMEDIARIOS Y ENZ</t>
  </si>
  <si>
    <t>Olimpiada Mexicana de Informática OMI 2022 y Envío de la Delegación Mexicana a competir en la Olimpiada Internacional IOI 2022</t>
  </si>
  <si>
    <t>Olimpiadas de Biología 2022</t>
  </si>
  <si>
    <t>RECCA y Co-Meta para favorecer la divulgación de los datos de investigación y la producción de HCTI</t>
  </si>
  <si>
    <t>Proyecto de investigación Gema. Gestor de mapas para la investigación en materia de humanidades, ciencias y tecnologías con el uso de componentes abiertos y reutilizables para promover la soberanía tecnológica</t>
  </si>
  <si>
    <t>Fortalecimiento tecnológico del Centro de Investigación e Innovación en Tecnologías de la Información (INFOTEC) con infraestructura de nube y framework para el desarrollo colaborativo de software. Estrategia de habilitación hacia la soberanía e independencia tecnológica</t>
  </si>
  <si>
    <t>Conducción del estudio de Fase II/III del proyecto de desarrollo de una vacuna contra el SARS CoV-2 diseñada en un vector recombinante de la enfermedad de Newcastle (rNDV)</t>
  </si>
  <si>
    <t>LA SUBUNIDAD BETA DEL CANAL DE CALCIO TIPO L REGULA LA RESPUESTA DEL INTERFERÓN EN CÉLULAS CARDIACAS.</t>
  </si>
  <si>
    <t>ECOLOGÍA EVOLUTIVA DE ESPECIES SIMPÁTRICAS DE NECTANDRA (LAURACEAE) EN UNA SELVA HÚMEDA TROPICAL</t>
  </si>
  <si>
    <t>INFANCIAS AMPUTADAS, ADOLESCENCIAS EN RIESGO. NIÑEZ Y VIOLENCIA CRÓNICA EN EL NORESTE DE MÉXICO</t>
  </si>
  <si>
    <t>ESTUDIO FUNDAMENTAL DE LA OXIDACIÓN BIOLÓGICA DE METANO ACOPLADA A LA REDUCCIÓN DE NITRATO</t>
  </si>
  <si>
    <t>PERCEPCIÓN APRENDIZAJE Y CONTROL DE ROBOT HUMANOIDES</t>
  </si>
  <si>
    <t>ESTUDIOS ESTRUCTURALES DE LA F1FO-ATP SINTASA HUMANA</t>
  </si>
  <si>
    <t>BÚSQUEDA DE METABOLITOS SECUNDARIOS DE ORIGEN VEGETAL Y FÚNGICO CON UN EFECTO INHIBITORIO SOBRE LAS ENZIMAS DIPEPTIDIL PEPTIDASA IV (DPP-IV) Y ALFA-GLUCOSIDASAS (AGS) DE UTILIDAD POTENCIAL PARA EL DESARROLLO DE AGENTES ANTIDIABÉTICOS EMPLEADOS EN TERAPIAS</t>
  </si>
  <si>
    <t>PARTICIPACIÓN DEL SISTEMA ENDOCANABINOIDE EN ENFERMEDADES CARDIOVASCULARES</t>
  </si>
  <si>
    <t>EVALUACIÓN Y CARACTERIZACIÓN  IN VITRO DE LA ACTIVIDAD INMUNOESTIMULANTE DE MICROPARTÍCULAS DE ALMIDÓN</t>
  </si>
  <si>
    <t>MODIFICADORES INTERFACIALES EN CELDAS SOLARES EMERGENTES</t>
  </si>
  <si>
    <t>EDICIÓN DEL GENOMA DEL MAÍZ PARA EL ESTUDIO DEL REPARTO CARBONO EN LA INTERACCIÓN PLANTA-PATÓGENO.</t>
  </si>
  <si>
    <t>PAPEL DE LA CASCADA REGULADORA QUE CONTROLA LA EXPRESIÓN DE LAS ISLAS DE PATOGENICIDAD 1 Y 2 (SPI-1 Y SPI-2) DE SALMONELLA TYPHIMURIUM EN LA COLONIZACIÓN INTESTINAL Y LA ENFERMEDAD SISTÉMICA EMPLEANDO EL MODELO AVIAR</t>
  </si>
  <si>
    <t>COMPORTAMIENTO DEL BAND-GAP ÓPTICO EN DIELÉCTRICOS ULTRADELGADOS: RÉGIMEN SUBNANOMÉTRICO</t>
  </si>
  <si>
    <t>EFECTO DEL ESTRÉS SALINO SOBRE LA PRODUCCIÓN, COMPOSICIÓN Y PROPIEDADES NUTRACÉUTICAS DE LA UCHUVA (PHYSALIS PERUVIANA) EN UN MODELO DE DIABETES</t>
  </si>
  <si>
    <t>DISEÑO Y FABRICACIÓN DE NANOFÓSFOROS SÚPER-LUMINISCENTES ACOPLADOS A PLASMÓN</t>
  </si>
  <si>
    <t>DETERMINACIÓN DE LA TOPOLOGÍA DE UNA ISOFORMA FUNCIONAL DEL TRANSPORTADOR HUMANO DE CMP-ÁCIDO SIÁLICO</t>
  </si>
  <si>
    <t>EVALUACIÓN DEL EFECTO DE LA INSULINA Y LA METFORMINA SOBRE EL PERFIL INFLAMATORIO Y LA INMUNIDAD INNATA DE LA PLACENTA HUMANA EN UN MODELO IN VITRO DE DIABETES MELLITUS GESTACIONAL</t>
  </si>
  <si>
    <t>INVESTIGACIÓN SOBRE LA TRANSICIÓN ENTRE ACTIVIDAD EFUSIVA Y EXPLOSIVA EN LOS VOLCANES MEXICANOS MEDIANTE MEDICIONES DE FLUJO Y COMPOSICIÓN DE GASES VOLCÁNICOS.</t>
  </si>
  <si>
    <t>VIOLACIÓN DEL NÚMERO LEPTÓNICO EN DECAIMIENTOS DE TAUS A ENERGÍAS DEL EXPERIMENTO BELLE II</t>
  </si>
  <si>
    <t>ESTUDIO DEL REPLEGAMIENTO DE PROTEÍNAS RECOMBINANTES DE TRICHOMONAS VAGINALIS Y TRYPANOSOMA CRUZI ASISTIDO POR PEPTIDIL-PROLIL ISOMERASAS DEL PROPIO MICROORGANISMO.</t>
  </si>
  <si>
    <t>ESTUDIO DEL PERFIL DE EXPRESIÓN DE MIRNAS DE VESÍCULAS EXTRACELULARES Y MECANISMOS MOLECULARES INVOLUCRADOS EN EL DESARROLLO DE LA ATEROSCLEROSIS</t>
  </si>
  <si>
    <t>ESTUDIO DEL POTENCIAL DE NANOPARTÍCULAS DE PLATA EN LA GENERACIÓN DE MUERTE INMUNOGÉNICA EN CÁNCER DE MAMA IN VITRO E IN VIVO. IMPLICACIONES EN LA RECIDIVA DEL CÁNCER</t>
  </si>
  <si>
    <t>CARACTERIZACIÓN DE LOS MECANISMOS DE PROTECCIÓN SISTÉMICA INDUCIDOS POR EL HGF EN LA COLESTASIS EXPERIMENTAL.</t>
  </si>
  <si>
    <t>ESTUDIO DE LA EXPRESIÓN Y ACTIVIDAD DE LAS ENZIMAS OGA Y OGT COMO POSIBLES MARCADORES BIOQUÍMICOS Y REGULADORES DE LOS FACTORES DE TRANSCRIPCIÓN NF-¿B P 65 Y NFATC1 EN EL PACIENTE DISLIPIDEMICO</t>
  </si>
  <si>
    <t>INVESTIGACIÓN EN FÍSICA DE PARTÍCULAS EN EL EXPERIMENTO CMS-CERN</t>
  </si>
  <si>
    <t>EL ÍNDICE DE POINCARÉ-HOPF Y LA TOPOLOGÍA DE VARIEDADES ALGEBRAICAS  REALES</t>
  </si>
  <si>
    <t>DISEÑO Y CARACTERIZACIÓN DE NANOSISTEMAS A BASE DE QUITOSANO Y DERIVADOS, FUNCIONALIZADOS CON MOLÉCULAS ACTIVAS Y EVALUACIÓN DE SUS PROPIEDADES BIOLÓGICAS</t>
  </si>
  <si>
    <t>DILUCIDACIÓN DEL MECANISMO DE ACCIÓN IN VITRO DE PLANTAS MEDICINALES UTILIZADAS EN OAXACA CONTRA EL VENENO DE ALACRÁN</t>
  </si>
  <si>
    <t>MODELADO DE OSCILACIONES ESPACIO-TEMPORALES EN SISTEMAS BIOLÓGICOS</t>
  </si>
  <si>
    <t>ESTUDIO DE LAS PROPIEDADES ELECTROQUÍMICAS Y MECANISMOS DE CRECIMIENTO DE LA PELÍCULA DE PASIVACIÓN DE ACEROS INOXIDABLES ENDURECIBLES POR PRECIPITACIÓN EN AMBIENTES ÁCIDOS.</t>
  </si>
  <si>
    <t>LA MORFOGÉNESIS DEL PRIMORDIO DE LA RAÍZ LATERAL EN ARABIDOPSIS THALIANA: ANÁLISIS CELULAR Y REGULACIÓN GENÉTICA: PARTE II</t>
  </si>
  <si>
    <t>ANÁLISIS Y SÍNTESIS DE SISTEMAS DISCONTINUOS CON BIFURCACIÓN</t>
  </si>
  <si>
    <t>ALMACENAMIENTO ELECTROQUÍMICO DE IONES NA+ EN BRONCES DE TIO2 ¿TIO2(B)¿ MODIFICADOS CON LÁMINAS DE GRAFENO</t>
  </si>
  <si>
    <t>INTEGRATED BIOSENSORS BASED ON NOVEL ACTIVE PLASMONIC STRUCTURES</t>
  </si>
  <si>
    <t>ETIOLOGÍA DE LA TRANSFORMACIÓN ONCOGÉNICA UROGENITAL DEL LOBO MARINO DE CALIFORNIA EN AGUAS MEXICANAS</t>
  </si>
  <si>
    <t>MODELO HISTÓRICO PARA EL ANÁLISIS DEL PROCESO DE EDICIÓN DE PUBLICACIONES PERIÓDICAS CIENTÍFICAS MEXICANAS (1900-1995)</t>
  </si>
  <si>
    <t>DE LA VIVIPARIDAD AL DIMORFISMO SEXUAL: UNA APROXIMACIÓN GENÓMICA</t>
  </si>
  <si>
    <t>ESTUDIO DE IMPUREZAS EN UNA MEZCLA DEGENERADA DE BOSE-FERMI</t>
  </si>
  <si>
    <t>DESARROLLO DE AMPLITUDES DE DISPERSIÓN PARA FÍSICA HADRÓNICA</t>
  </si>
  <si>
    <t>EVALUACIÓN DEL EFECTO DE LA SOBREEXPRESIÓN DEL CYP2B6 SOBRE LA PROLIFERACIÓN Y VASCULARIZACIÓN DE LOS GLIOMAS PEDIÁTRICOS DE ALTO GRADO</t>
  </si>
  <si>
    <t>PARTICIPACIÓN DE LOS RECEPTORES DE HORMONAS TIROIDEAS EN LA MIGRACIÓN Y SOBREVIVENCIA DE LA POBLACIÓN NEUROGÉNICA DEL HIPOCAMPO DE RATÓN ADULTO: ANÁLISIS DE GANANCIA Y PERDIDA DE FUNCIÓN.</t>
  </si>
  <si>
    <t>INVESTIGACIÓN, DESARROLLO Y SÍNTESIS DE POLÍMEROS INORGÁNICOS FOTOLUMINISCENTES A BASE DE RESIDUOS INDUSTRIALES</t>
  </si>
  <si>
    <t>HACIA UN BLOQUEO EFECTIVO DE KRAS MUTANTE EN CÁNCER: VENCIENDO LA RESISTENCIA A LA INHIBICIÓN DE MEK Y PI3K</t>
  </si>
  <si>
    <t>ANÁLISIS DE MECANISMOS DE RESISTENCIA BACTERIANA AL CONTACTO CON NANOMATERIALES</t>
  </si>
  <si>
    <t>OBTENCIÓN Y CARACTERIZACIÓN DE SÍLICE DE LA CASCARILLA DE ALPISTE Y SU POSIBLE APLICACIÓN CONTRA LA CORROSIÓN</t>
  </si>
  <si>
    <t>EL DEBATE PÚBLICO DE GÉNERO EN LA HISTORIA DEL SIGLO XX MEXICANO. ACTORES, POLÉMICAS Y VÍNCULOS TRANSNACIONALES.</t>
  </si>
  <si>
    <t>EXPRESIÓN DE GENES DE SEÑALIZACIÓN INVOLUCRADOS EN EL MANTENIMIENTO DE LA INTEGRIDAD DE LA PARED CELULAR Y RESPUESTA AL ESTRÉS PRODUCIDO POR ONDAS DE CHOQUE EN EL HONGO ASPERGILLUS NIGER</t>
  </si>
  <si>
    <t>SIMETRÍAS Y EXCITABILIDAD EN LAS DINÁMICAS NEURONALES</t>
  </si>
  <si>
    <t>MOLÉCULAS ANTIPROLIFERATIVAS DE CAMARÓN (LITOPENAEUS VANNAMEI): CARACTERIZACIÓN E IDENTIFICACIÓN QUÍMICO-ESTRUCTURAL, REGULACIÓN DEL CICLO CELULAR Y DE LA EXPRESIÓN DE ONCOGENES.</t>
  </si>
  <si>
    <t>BIOTENSOACTIVOS PROMOTORES EN LA FORMACIÓN Y DISOCIACIÓN DE HIDRATOS DE GAS: ALMACENAMIENTO DE METANO Y GAS NATURAL</t>
  </si>
  <si>
    <t>INTERACCIÓN HUMANO-ROBOT PARA LA ASISTENCIA EN EL MANEJO DE COMPORTAMIENTOS PROBLEMÁTICOS EN PERSONAS CON DEMENCIA</t>
  </si>
  <si>
    <t>PROBLEMAS INVERSOS Y DIRECTOS EN ECUACIONES DIFERENCIALES PARCIALES</t>
  </si>
  <si>
    <t>FRAGMENTACIÓN INSTITUCIONAL EN EL DISEÑO, IMPLEMENTACIÓN Y EVALUACIÓN DE LOS PROGRAMAS SOCIALES: HÁBITAT Y ESPACIOS PÚBLICOS (2002 - 2015).</t>
  </si>
  <si>
    <t>SÍNTESIS Y CARACTERIZACIÓN DE FOTOCATALIZADORES HÍBRIDOS CON APLICACIÓN EN PROCESOS FOTOINDUCIDOS</t>
  </si>
  <si>
    <t>NUEVAS PERSPECTIVAS EN LA ELECTRODINÁMICA DE LOS PLASMAS EN EL CONTEXTO ESPACIAL Y DE FUSIÓN NUCLEAR.</t>
  </si>
  <si>
    <t>CAMBIOS BIOQUÍMICOS Y MICROESTRUCTURALES EN EL PROCESO DE BENEFICIADO DE VAINILLA (VANILLA PLANIFOLIA) DEBIDOS A LA APLICACIÓN DE ALTAS PRESIONES HIDROSTÁTICAS</t>
  </si>
  <si>
    <t>EQUILIBRIO DE NASH, MODELO DE ISING Y DISTRIBUCIÓN DE PROBABILIDADES PARA COOPERACIÓN EN JUEGOS</t>
  </si>
  <si>
    <t>ESTUDIO IN VITRO DE LAS INTERACCIONES MOLECULARES DEL RECEPTOR HEPÁTICO ASHWELL-MORELL Y NANOPARTÍCULAS LACTOSILADAS Y SU ASOCIACIÓN CON LA DISTRIBUCIÓN IN VIVO DE FÁRMACOS ANTITUMORALES</t>
  </si>
  <si>
    <t>LÍNEA DE AGUA METEÓRICA DE LA PENÍNSULA DE YUCATÁN</t>
  </si>
  <si>
    <t>DETERMINANTES MOLECULARES DE LA INHIBICIÓN DE LOS CANALES KV4.2</t>
  </si>
  <si>
    <t>OPTIMIZACIÓN DE LA CAPACIDAD MODULADORA DE LA MULTIRESISTENCIA A ANTICANCERÍGENOS POR ACCIÓN DE TERPENOIDES AISLADOS DE SALVIA AMARISSIMA</t>
  </si>
  <si>
    <t>ESTUDIO DE NANO-DISPOSITIVOS ELECTRÓNICOS SOBRE NANOTUBOS DE CARBONO.</t>
  </si>
  <si>
    <t>ESTUDIO DE LAS BASES MOLECULARES DEL SISTEMA DE TRANSDUCCIÓN DE SEÑALES ACTIVADAS POR PROTEÍNAS G HETEROTRIMÉRICAS EN RESPUESTA A CONDICIONES DE ESTRÉS ABIÓTICO EN CAPSICUM ANNUUM L.</t>
  </si>
  <si>
    <t>DISEÑO DE CATALIZADORES DUALES PARA REACCIONES DE ACTIVACIÓN C-H VIA FOTOCATÁLISIS</t>
  </si>
  <si>
    <t>DESARROLLO E IMPLEMENTACIÓN DE METODOLOGÍA ALTERNATIVA PARA EL CÁLCULO DE CONFIABILIDAD ESTRUCTURAL DE EDIFICIOS SOMETIDOS A TERREMOTOS CONSIDERANDO NIVELES DE DESEMPEÑO</t>
  </si>
  <si>
    <t>CARBENOS TIPO FISCHER: PLATAFORMA PARA LA CONSTRUCCIÓN DE HETEROCICLOS Y SU FUNCIONALIZACIÓN.</t>
  </si>
  <si>
    <t>CODIFICACIÓN DEL TIEMPO Y EL ESPACIO EN EL CIRCUITO PARIETO-PREFRONTAL DEL PRIMATE</t>
  </si>
  <si>
    <t>MODELO DE RENDIMIENTO ACADÉMICO EN UNIVERSITARIOS A PARTIR DE VARIABLES PSICOLÓGICAS DE ESTUDIANTES Y CUALIDADES DE PROFESORES</t>
  </si>
  <si>
    <t>PAPEL DE LAS CITOCININAS EN LA BIOLOGÍA DEL HONGO FILAMENTOSO TRICHODERMA ATROVIRIDE</t>
  </si>
  <si>
    <t>ANÁLISIS MULTILINGÜE DE VERACIDAD Y PERFIL DE AUTOR EN REDES SOCIALES</t>
  </si>
  <si>
    <t>ANÁLISIS DE MODELOS DE NO-INFERIORIDAD PARA INCORPORAR PREFERENCIAS EN PROBLEMAS DE OPTIMIZACIÓN MULTICRITERIO CON DEPENDENCIAS TEMPORALES IMPERFECTAMENTE CONOCIDAS</t>
  </si>
  <si>
    <t>ALTERACIÓN EN EL PERFIL DE METILACIÓN DEL ADN DE CÉLULAS GERMINALES MASCULINAS POR EXPOSICIÓN A PLAGUICIDAS ORGANOFOSFORADOS Y SU POSIBLE MECANISMO DE ACCIÓN Y CÉLULAS ESPERMÁTICAS DIANA</t>
  </si>
  <si>
    <t>2D VAN DER WAALS HETEROSTRUCTURES: ELECTRONIC AND OPTICAL PROPERTIES</t>
  </si>
  <si>
    <t>ESTUDIO DE LA RELACIÓN POLÍMERO/SEMICONDUCTOR EN LA DEGRADACIÓN FOTOCATALÍTICA DE CONTAMINANTES ORGÁNICOS EN MEDIO ACUOSO.</t>
  </si>
  <si>
    <t>ANÁLISIS FUNCIONAL DE GENES DIFERENCIALMENTE EXPRESADOS EN HOJAS COMO RESPUESTA A LA COLONIZACIÓN MICORRÍZICA ARBUSCULAR</t>
  </si>
  <si>
    <t>ANÁLISIS NO LINEAL DE SISTEMAS DE ECUACIONES EN DIFERENCIAS FRACCIONAL</t>
  </si>
  <si>
    <t>ANÁLISIS DEL EFECTO DE LAS DROGAS EPIGENÉTICAS HIDRALAZINA Y ÁCIDO VALPROICO EN LA CAPACIDAD METASTÁSICA DE CÉLULAS TUMORALES. RELACIÓN CON LOS CAMBIOS EN LA EXPRESIÓN DE GENES MODULADORES DE METÁSTASIS POR REPROGRAMACIÓN EPIGENÉTICA.</t>
  </si>
  <si>
    <t>OBJETOS DE APRENDIZAJE EN LA ENSEÑANZA DE LA MATEMÁTICA EN SECUNDARIA, UNA PERSPECTIVA DESDE LA MATEMÁTICA EDUCATIVA</t>
  </si>
  <si>
    <t>EFECTO DE LA ONCOPROTEÍNA E7 DEL VIRUS DEL PAPILOMA HUMANO TIPO 16 Y DE LOS ESTRÓGENOS SOBRE CÉLULAS TRONCALES Y EL DESARROLLO DE CÁNCER DEL CUELLO UTERINO</t>
  </si>
  <si>
    <t>ECOLOGÍA QUÍMICA Y MOLECULAR DE DINOFLAGELADOS TOXIGÉNICOS EPIBENTÓNICOS Y SU COMUNIDAD BACTERIANA</t>
  </si>
  <si>
    <t>ELUCIDACION DEL ROL DE LA PROTEINA D1 EN LA FOTOSÍNTESIS DE HORTALIZAS TROPICALES EN ESCENARIOS DE CAMBIO CLIMÁTICO</t>
  </si>
  <si>
    <t>INTERACCIÓN DE MYCOBACTERIUM TUBERCULOSIS CON LA INTERFASE MATERNO-FETAL: DESCIFRANDO EL ORIGEN DEL DESENLACE ADVERSO DEL EMBARAZO</t>
  </si>
  <si>
    <t>DISEÑO DE UNA QUIMERA APTAMERO-SIRNA COMO MODELO PARA EL SILENCIAMIENTO DEL GEN TMPRSS2-ERG EN CANCER DE PROSTATA.</t>
  </si>
  <si>
    <t>CARACTERIZACIÓN DE LA VULNERABILIDAD Y RESILIENCIA DE LA PESCA ARTESANAL FRENTE A LA VARIABILIDAD AMBIENTAL, EN EL PACÍFICO SUR DE MÉXICO.</t>
  </si>
  <si>
    <t>EFECTO DEL ESTRÉS DEL RETÍCULO ENDOPLÁSMICO SOBRE LA CAPACIDAD DE DIFERENCIACIÓN A ADIPOCITOS DE CÉLULAS DEL ESTROMA VASCULAR DE TEJIDO ADIPOSO DE RATÓN, LA FUNCIÓN MITOCONDRIAL, LA CAPACIDAD LIPOLÍTICA, CAPTURA DE LIPOPROTEÍNAS Y LA SÍNTESIS Y SECRECIÓN</t>
  </si>
  <si>
    <t>PAPEL DE LA OXITOCINA EN EL PROCESAMIENTO NOCICEPTIVO DEL NÚCLEO TRIGEMINAL CAUDAL: IMPLICACIONES TERAPÉUTICAS EN LA MIGRAÑA Y EL DOLOR OROFACIAL</t>
  </si>
  <si>
    <t>DETERMINACIÓN DE LA ESTABILIDAD Y FORMACIÓN DE COMPUESTOS ORGÁNICOS DETECTADOS EN METEORITAS Y SU RELEVANCIA EN QUÍMICA PREBIÓTICA</t>
  </si>
  <si>
    <t>DINÁMICA Y/O ASINTÓTICA: MODIFICANDO LA GRAVEDAD EN BUSCA DE NUEVA FÍSICA II</t>
  </si>
  <si>
    <t>SINTESIS, CARACTERIZACIÓN Y EVALUACIÓN DE PROPIEDADES DE COMPOSITOS FUNCIONALES DE NUEVA GENERACIÓN</t>
  </si>
  <si>
    <t>REGULACIÓN DEL MARCADOR CD54 Y SU PARTICIPACIÓN EN LA TUMORIGENICIDAD DE LAS CÉLULAS TRONCALES DE CÁNCER GÁSTRICO</t>
  </si>
  <si>
    <t>ANÁLISIS NO LINEAL DE MODELOS DE PROCESOS CUASIESTACIONARIOS EN SEMICONDUCTORES CRISTALINOS</t>
  </si>
  <si>
    <t>Diseño y fabricación de sensores de radiación para la detección temprana de cáncer de mama a través del análisis de imagenología de alta resolución</t>
  </si>
  <si>
    <t>Consorcio Agua</t>
  </si>
  <si>
    <t>Estrategias para la adaptación y mitigación al cambio climático necesarias para el rescate del cultivo de la vainilla en México</t>
  </si>
  <si>
    <t>Proyecto para la modernización de los servicios de inspección a infraestructura crítica del Estado Mexicano, con aplicación principal a líneas de proceso y recipientes a presión</t>
  </si>
  <si>
    <t>ESTUDIO DE LOS MECANISMOS EPIGENÉTICOS QUE MODULAN LA FUNCIÓN PLACENTARIA Y SUS CONSECUENCIAS EN EL CRECIMIENTO FETAL</t>
  </si>
  <si>
    <t>Post-genómica de la Taeniasis-Cisticercosis</t>
  </si>
  <si>
    <t>Fortalecimiento de la infraestructura del laboratorio de investigación en ciencias biomédicas de la Universidad Autónoma de Chiapas para incrementar y expandir las capacidades tecnológicas y desarrollo científico regional</t>
  </si>
  <si>
    <t>Fortalecimiento de las capacidades del Laboratorio de Ciencias Ambientales FAPUR-UAEMéx para la atención de problemas ambientales de las comunidades rurales de la región central del Estado de México</t>
  </si>
  <si>
    <t>Fortalecimiento de las capacidades analíticas y científicas del laboratorio nacional LANIIA-Nayarit</t>
  </si>
  <si>
    <t>Fortalecimiento de la infraestructura de Ciencias Biológicas para evaluar compuestos con potencial antitumoral en células derivadas de cáncer.</t>
  </si>
  <si>
    <t>Fortalecimiento de la infraestructura analítica del Grupo de Investigación en Bioprocesos de Coahuila para el desarrollo de ciencia de frontera y formación académica que inciden en el bienestar de la población y el cuidado del ambiente.</t>
  </si>
  <si>
    <t>Fortalecimiento de la infraestructura del bioterio del CUIB de la Universidad de Colima para la realización de investigación biomédica traslacional</t>
  </si>
  <si>
    <t>Fortalecimiento de la infraestructura científica del Cuerpo Académico de Conservación de la Biodiversidad de la Universidad Autónoma de Aguascalientes</t>
  </si>
  <si>
    <t>Actualización de la infraestructura para investigación en las áreas de neurociencias, inmunología, nutrición y cáncer de la Facultad de Medicina de la Universidad Autónoma del Estado de México</t>
  </si>
  <si>
    <t>Infraestructura para la detección y aislamiento de sustancias naturales bioactivas con utilidad para el desarrollo de una agricultura libre de plaguicidas y fertilizantes sintéticos.</t>
  </si>
  <si>
    <t>Fortalecimiento de la infraestructura para atender problemas de contaminación en la región occidente del país para reforzar el PRONACES Agentes tóxicos y contaminantes, así como para robustecer y consolidar la investigación toxicológica en México.</t>
  </si>
  <si>
    <t>Fortalecimiento de infraestructura del laboratorio de epigenética ambiental y salud mental de la Universidad Autónoma de Campeche</t>
  </si>
  <si>
    <t>Equipamiento del Laboratorio de Investigación en Citopatología e Histoquímica para fortalecer el estudio de virus relacionados con la salud reproductiva de mujeres del estado de Guerrero</t>
  </si>
  <si>
    <t>Fortalecimiento de la capacidad analítica para la caracterización de matrices ambientales, diagnóstico y desarrollo de alternativas de biorremediación para atender la contaminación por hidrocarburos y deterioro de los suelos en el sureste.</t>
  </si>
  <si>
    <t>Fortalecimiento de la infraestructura del Laboratorio Nacional de Materiales Orales para el desarrollo de proyectos asociados al agua, a la migración y a las lenguas indígenas</t>
  </si>
  <si>
    <t>Modernización tecnológica de las unidades de investigación del Instituto de Ciencias de la Salud de la Universidad Veracruzana</t>
  </si>
  <si>
    <t>Fortalecimiento de la infraestructura del Laboratorio de Cromatografía de la UIM-FES Cuautitlán, para ampliar la colaboración con instituciones fuera del Valle de México en el desarrollo de proyectos multidisciplinarios y la formación de recursos humanos</t>
  </si>
  <si>
    <t>Fortalecimiento de la Investigación, el Posgrado y la Vinculación con el Sector Productivo, a través del Equipamiento del Laboratorio de Usos Especiales de la Universidad Politécnica de Francisco I. Madero</t>
  </si>
  <si>
    <t>Fortalecimiento de la infraestructura para la detección de la contaminación por arsénico en agua de consumo humano y su impacto en la conducta suicida en población del Estado de Durango</t>
  </si>
  <si>
    <t>Implementación y fortalecimiento del laboratorio de biología celular y molecular de la División de Ciencias de la Salud, Universidad Autónoma del Estado de Quintana Roo.</t>
  </si>
  <si>
    <t>Equipo complementario para la creación de la "Unidad de generación y análisis de datos metagenómicos" para el estudio y preservación de la diversidad microbiana del suelo forestal, agrícola y pecuario del estado de Zacatecas</t>
  </si>
  <si>
    <t>Fortalecimiento de la infraestructura de química analítica para el monitoreo de agentes tóxicos con énfasis en regiones estratégicas ambientales</t>
  </si>
  <si>
    <t>Fortalecimiento del laboratorio de Fisiología Vegetal en la región noreste de México</t>
  </si>
  <si>
    <t>Fortalecimiento del Laboratorio de Análisis Socioecológico y de Ejes Estratégicos UIIM</t>
  </si>
  <si>
    <t>Fortalecimiento de la infraestructura de los laboratorios de Toxicología y Microbiología de la UAGro para promover el trabajo interdisciplinar de grupos de investigación con impacto en la atención de retos en salud y soberanía alimentaria en Guerrero.</t>
  </si>
  <si>
    <t>Rehabilitación del Microscopio Electrónico de Barrido con fines científicos, académicos y tecnológicos</t>
  </si>
  <si>
    <t>Caracterización farmacocinética oral a dosis únicas de CNEURO-201 en ratas wistar administradas a tres dosis (baja, media y alta) </t>
  </si>
  <si>
    <t>Validación del proceso de producción y pruebas preclínicas de [18f] cneuro-120, un radiofármaco potencial para el diagnóstico precoz de la Enfermedad de Alzheimer</t>
  </si>
  <si>
    <t>Evaluación de la actividad biológica in vivo, in vitro y ex vivo de CNEURO-201, candidato terapéutico de la Enfermedad de Alzheimer</t>
  </si>
  <si>
    <t>Evaluación preclínica de NeuroEPO como neuroprotector de las consecuencias de un Traumatismo Craneoencefálico Severo</t>
  </si>
  <si>
    <t>Mitigación de riesgos de operación en infraestructura para el quehacer científico y tecnológico mediante la instrumentación de acciones de mantenimiento</t>
  </si>
  <si>
    <t>Fortalecimiento del Laboratorio de investigación de Ingeniería de Procesos Sustentables: Biocombustibles y Bioproductos</t>
  </si>
  <si>
    <t>Fortalecimiento de la infraestructura experimental del CICATA Altamira para soporte de la región Huasteca-Golfo de México</t>
  </si>
  <si>
    <t>Red de monitoreo geofísico y ambiental del volcán Pico de Orizaba para una gestión integral del riesgo</t>
  </si>
  <si>
    <t>Actualización y mantenimiento de la infraestructura científica de los laboratorios de uso común del Centro de Investigaciones Biomédicas de la Universidad de Colima</t>
  </si>
  <si>
    <t>Fortalecimiento de las capacidades científicas y tecnológicas del Laboratorio de Tecnología con énfasis en investigación y desarrollo de sistemas socioecológicos en Campeche</t>
  </si>
  <si>
    <t>Caracterización Hiper-Espectral No-invasiva para Aplicaciones Biomédicas y Agroalimentarias</t>
  </si>
  <si>
    <t>Fortalecimiento de la infraestructura del Laboratorio Multidisciplinario de la FCQ-Coatzacoalcos para el diseño y caracterización de sistemas energéticos ambientalmente responsables</t>
  </si>
  <si>
    <t>Fortalecimiento de la infraestructura y capacidades analíticas del Laboratorio en Salud y Ambiente de la UNICACH para la colaboración interinstitucional en propuestas de los PRONACES en el Sur-Sureste de México.</t>
  </si>
  <si>
    <t>Fortalecimiento de la infraestructura y consolidación del grupo multidisciplinario de investigación en nuevos sistemas de liberación para aplicación en áreas biológicas siguiendo los principios de química verde</t>
  </si>
  <si>
    <t>Fortalecimiento del equipo e infraestructura para el estudio y control de las principales enfermedades de cítricos para incidir en el bienestar social de la zona citrícola de Veracruz</t>
  </si>
  <si>
    <t>Fortalecimiento y mantenimiento del equipo científico utilizado en la obtención y caracterización de moléculas bioactivas para el diseño de nuevos fármacos contra enfermedades crónico-degenerativas y bacterianas.</t>
  </si>
  <si>
    <t>Adquisición de infraestructura científica para la realización de estudios in silico, moleculares y bioquímicos en el laboratorio de biotecnología del Instituto Tecnológico Superior de Calkiní en el Estado de Campeche (ITESCAM)</t>
  </si>
  <si>
    <t>Fortalecimiento de infraestructura para evaluar efectos neurotóxicos y conductuales en respuesta a agentes químicos y/o factores ambientales</t>
  </si>
  <si>
    <t>Fortalecimiento de la Infraestructura Científica del Instituto Tecnológico de Cancún como Apoyo al Desarrollo de los Posgrados en Ciencias Ambientales</t>
  </si>
  <si>
    <t>Laboratorio natural del Volcán de Colima: aprovechamiento para la reducción del riesgo volcánico</t>
  </si>
  <si>
    <t>Fortalecimiento del Laboratorio de Bioquímica y Biología Tisular, un nodo interinstitucional de desarrollo y vinculación científica en Tlaxcala</t>
  </si>
  <si>
    <t>Mantenimiento de los laboratorios de caracterización de materiales medioambientales de la UAGro para la investigación de frontera y la formación de recursos humanos especializados en temas de Agua, Agentes Tóxicos y Sistemas Socio-Agroecológicos</t>
  </si>
  <si>
    <t>Infraestructura para potenciar la transición energética en el sureste mexicano mediante el desarrollo de tecnologías eólicas y fotovoltaicas</t>
  </si>
  <si>
    <t>La oveja eléctrica</t>
  </si>
  <si>
    <t>Proyecto de investigación e incidencia en materia de salud y ambiente para lograr justicia para La Laguna: intersecciones entre salud, ambiente y estatus socioeconómico</t>
  </si>
  <si>
    <t>1602717-2</t>
  </si>
  <si>
    <t>1602786-31</t>
  </si>
  <si>
    <t>1602786-106</t>
  </si>
  <si>
    <t>1602786-37</t>
  </si>
  <si>
    <t>1602786-118</t>
  </si>
  <si>
    <t>1702572-28</t>
  </si>
  <si>
    <t>1602701-39</t>
  </si>
  <si>
    <t>1602786-18</t>
  </si>
  <si>
    <t>Proyectos de investigación científica.</t>
  </si>
  <si>
    <t>Proyectos de acceso universal al conocimiento y sus beneficios sociales</t>
  </si>
  <si>
    <t>Proyectos de desarrollo tecnológico</t>
  </si>
  <si>
    <t>Proyectos por encargo de Estado</t>
  </si>
  <si>
    <t>Las demás actividades que determine el CTA directamente vinculadas con las</t>
  </si>
  <si>
    <t>Proyectos para atender emergencias nacionales</t>
  </si>
  <si>
    <t>Infraestructura, incluyendo Proyectos de modernización tecnológica</t>
  </si>
  <si>
    <t>A1-S-20148</t>
  </si>
  <si>
    <t>A1-S-9740</t>
  </si>
  <si>
    <t>A1-S-42515</t>
  </si>
  <si>
    <t>A1-S-10079</t>
  </si>
  <si>
    <t>A1-S-10412</t>
  </si>
  <si>
    <t>A1-S-10743</t>
  </si>
  <si>
    <t>A1-S-11226</t>
  </si>
  <si>
    <t>A1-S-13192</t>
  </si>
  <si>
    <t>A1-S-14446</t>
  </si>
  <si>
    <t>A1-S-15336</t>
  </si>
  <si>
    <t>A1-S-17269</t>
  </si>
  <si>
    <t>A1-S-17638</t>
  </si>
  <si>
    <t>A1-S-21084</t>
  </si>
  <si>
    <t>A1-S-23507</t>
  </si>
  <si>
    <t>A1-S-26720</t>
  </si>
  <si>
    <t>A1-S-27518</t>
  </si>
  <si>
    <t>A1-S-27832</t>
  </si>
  <si>
    <t>A1-S-30127</t>
  </si>
  <si>
    <t>A1-S-33202</t>
  </si>
  <si>
    <t>A1-S-34224</t>
  </si>
  <si>
    <t>A1-S-35485</t>
  </si>
  <si>
    <t>A1-S-35951</t>
  </si>
  <si>
    <t>A1-S-38154</t>
  </si>
  <si>
    <t>A1-S-39534</t>
  </si>
  <si>
    <t>A1-S-39980</t>
  </si>
  <si>
    <t>A1-S-47710</t>
  </si>
  <si>
    <t>A1-S-51264</t>
  </si>
  <si>
    <t>A1-S-55142</t>
  </si>
  <si>
    <t>A1-S-8317</t>
  </si>
  <si>
    <t>A1-S-8882</t>
  </si>
  <si>
    <t>A1-S-9236</t>
  </si>
  <si>
    <t>A1-S-9270</t>
  </si>
  <si>
    <t>A1-S-9877</t>
  </si>
  <si>
    <t>A1-S-16417</t>
  </si>
  <si>
    <t>A1-S-15380</t>
  </si>
  <si>
    <t>A1-S-33467</t>
  </si>
  <si>
    <t>A1-S-39242</t>
  </si>
  <si>
    <t>A1-S-21389</t>
  </si>
  <si>
    <t>A1-S-37382</t>
  </si>
  <si>
    <t>A1-S-41416</t>
  </si>
  <si>
    <t>A1-S-15401</t>
  </si>
  <si>
    <t>A1-S-15577</t>
  </si>
  <si>
    <t>A1-S-17842</t>
  </si>
  <si>
    <t>A1-S-40536</t>
  </si>
  <si>
    <t>A1-S-47946</t>
  </si>
  <si>
    <t>A1-S-21130</t>
  </si>
  <si>
    <t>A1-S-10610</t>
  </si>
  <si>
    <t>A1-S-9762</t>
  </si>
  <si>
    <t>A1-S-27000</t>
  </si>
  <si>
    <t>A1-S-11287</t>
  </si>
  <si>
    <t>A1-S-17634</t>
  </si>
  <si>
    <t>A1-S-43754</t>
  </si>
  <si>
    <t>A1-S-17880</t>
  </si>
  <si>
    <t>A1-S-24157</t>
  </si>
  <si>
    <t>A1-S-45034</t>
  </si>
  <si>
    <t>A1-S-20037</t>
  </si>
  <si>
    <t>A1-S-41029</t>
  </si>
  <si>
    <t>A1-S-29110</t>
  </si>
  <si>
    <t>A1-S-7705</t>
  </si>
  <si>
    <t>A1-S-17539</t>
  </si>
  <si>
    <t>A1-S-8466</t>
  </si>
  <si>
    <t>A1-S-10088</t>
  </si>
  <si>
    <t>A1-S-27694</t>
  </si>
  <si>
    <t>A1-S-8430</t>
  </si>
  <si>
    <t>A1-S-39758</t>
  </si>
  <si>
    <t>A1-S-35247</t>
  </si>
  <si>
    <t>A1-S-47854</t>
  </si>
  <si>
    <t>A1-S-11012</t>
  </si>
  <si>
    <t>A1-S-14334</t>
  </si>
  <si>
    <t>A1-S-14407</t>
  </si>
  <si>
    <t>A1-S-30591</t>
  </si>
  <si>
    <t>A1-S-31400</t>
  </si>
  <si>
    <t>A1-S-32341</t>
  </si>
  <si>
    <t>A1-S-43144</t>
  </si>
  <si>
    <t>A1-S-44551</t>
  </si>
  <si>
    <t>A1-S-9783</t>
  </si>
  <si>
    <t>A1-S-8616</t>
  </si>
  <si>
    <t>A1-S-24972</t>
  </si>
  <si>
    <t>A1-S-26446</t>
  </si>
  <si>
    <t>A1-S-40614</t>
  </si>
  <si>
    <t>A1-S-41077</t>
  </si>
  <si>
    <t>A1-S-23631</t>
  </si>
  <si>
    <t>A1-S-25341</t>
  </si>
  <si>
    <t>A1-S-11548</t>
  </si>
  <si>
    <t>A1-S-31287</t>
  </si>
  <si>
    <t>A1-S-40601</t>
  </si>
  <si>
    <t>A1-S-44382</t>
  </si>
  <si>
    <t>A1-S-35245</t>
  </si>
  <si>
    <t>A1-S-11306</t>
  </si>
  <si>
    <t>C-269/2022</t>
  </si>
  <si>
    <t>C-588/2022</t>
  </si>
  <si>
    <t>C-508/2022</t>
  </si>
  <si>
    <t>C-562/2022</t>
  </si>
  <si>
    <t>C-206/2022</t>
  </si>
  <si>
    <t>C-207/2022</t>
  </si>
  <si>
    <t>C-208/2022</t>
  </si>
  <si>
    <t>C-209/2022</t>
  </si>
  <si>
    <t>C-210/2022</t>
  </si>
  <si>
    <t>C-560/2022</t>
  </si>
  <si>
    <t>C-561/2022</t>
  </si>
  <si>
    <t>C-563/2022</t>
  </si>
  <si>
    <t>C-614/2021</t>
  </si>
  <si>
    <t>C-478/2022</t>
  </si>
  <si>
    <t>C-552/2022</t>
  </si>
  <si>
    <t>C-615/2022</t>
  </si>
  <si>
    <t>C-555/2022</t>
  </si>
  <si>
    <t>C-487/2022</t>
  </si>
  <si>
    <t>C-485/2022</t>
  </si>
  <si>
    <t>C-519/2022</t>
  </si>
  <si>
    <t>C-533/2022</t>
  </si>
  <si>
    <t>C-550/2022</t>
  </si>
  <si>
    <t>C-593/2022</t>
  </si>
  <si>
    <t>C-530/2022</t>
  </si>
  <si>
    <t>C-636/2022</t>
  </si>
  <si>
    <t>C-556/2022</t>
  </si>
  <si>
    <t>C-549/2022</t>
  </si>
  <si>
    <t>C-553/2022</t>
  </si>
  <si>
    <t>C-577/2022</t>
  </si>
  <si>
    <t>C-655/2022</t>
  </si>
  <si>
    <t>C-630/2022</t>
  </si>
  <si>
    <t>C-628/2022</t>
  </si>
  <si>
    <t>C-626/2022</t>
  </si>
  <si>
    <t>C-642/2022</t>
  </si>
  <si>
    <t>C-639/2022</t>
  </si>
  <si>
    <t>C-643/2022</t>
  </si>
  <si>
    <t>C-627/2022</t>
  </si>
  <si>
    <t>C-558/2022</t>
  </si>
  <si>
    <t>C-605/2022</t>
  </si>
  <si>
    <t>C589/2022</t>
  </si>
  <si>
    <t>C-594/2022</t>
  </si>
  <si>
    <t>C-595/2022</t>
  </si>
  <si>
    <t>C-596/2022</t>
  </si>
  <si>
    <t>C-597/2022</t>
  </si>
  <si>
    <t>C-598/2022</t>
  </si>
  <si>
    <t>C-599/2022</t>
  </si>
  <si>
    <t>C-600/2022</t>
  </si>
  <si>
    <t>C-602/2022</t>
  </si>
  <si>
    <t>C-603/2022</t>
  </si>
  <si>
    <t>FORDECYT-PRONACES/122/2021</t>
  </si>
  <si>
    <t>C-625/2022</t>
  </si>
  <si>
    <t>C-635/2022</t>
  </si>
  <si>
    <t>C-591/2022</t>
  </si>
  <si>
    <t>C-590/2022</t>
  </si>
  <si>
    <t>C-606/2022</t>
  </si>
  <si>
    <t>C-622/2022</t>
  </si>
  <si>
    <t>C-619/2022</t>
  </si>
  <si>
    <t>C-616/2022</t>
  </si>
  <si>
    <t>C-618/2022</t>
  </si>
  <si>
    <t>C-640/2022</t>
  </si>
  <si>
    <t>C-633/2022</t>
  </si>
  <si>
    <t>C-632/2022</t>
  </si>
  <si>
    <t>C-634/2022</t>
  </si>
  <si>
    <t>C-637/2022</t>
  </si>
  <si>
    <t>C-654/2022</t>
  </si>
  <si>
    <t>C-690/2022</t>
  </si>
  <si>
    <t>C-691/2022</t>
  </si>
  <si>
    <t>C-692/2022</t>
  </si>
  <si>
    <t>C-674/2022</t>
  </si>
  <si>
    <t>C-675/2022</t>
  </si>
  <si>
    <t>C-696/2022</t>
  </si>
  <si>
    <t>C-694/2022</t>
  </si>
  <si>
    <t>C-676/2022</t>
  </si>
  <si>
    <t>C-677/2022</t>
  </si>
  <si>
    <t>C-687/2022</t>
  </si>
  <si>
    <t>C-680/2022</t>
  </si>
  <si>
    <t>C-681/2022</t>
  </si>
  <si>
    <t>C-682/2022</t>
  </si>
  <si>
    <t>C-683/2022</t>
  </si>
  <si>
    <t>C-686/2022</t>
  </si>
  <si>
    <t>C-684/2022</t>
  </si>
  <si>
    <t>C-685/2022</t>
  </si>
  <si>
    <t>Pp F003 3/VIII-E/2022</t>
  </si>
  <si>
    <t>Pp F003 4/VIII-E/2022</t>
  </si>
  <si>
    <t>Pp F003 10/XXIV-E/2022</t>
  </si>
  <si>
    <t>Pp F003 4/XXVI-E/2022</t>
  </si>
  <si>
    <t>Pp F003 7/XXVI-E/2022</t>
  </si>
  <si>
    <t>Pp F003 8/XXVI-E/2022</t>
  </si>
  <si>
    <t>Pp F003 4/XXVII-E/2022</t>
  </si>
  <si>
    <t>Pp F003 5/XXVII-E/2022</t>
  </si>
  <si>
    <t>Pp F003 3/XXVIII-E/2022</t>
  </si>
  <si>
    <t>Pp F003 4/XXVIII-E/2022</t>
  </si>
  <si>
    <t>Pp F003 3/XXX-E/2022</t>
  </si>
  <si>
    <t>Pp F003 4/XXX-E/2022</t>
  </si>
  <si>
    <t>Pp F003 5/XXX-E/2022</t>
  </si>
  <si>
    <t>Pp F003 6/XXX-E/2022</t>
  </si>
  <si>
    <t>Pp F003 7/XXX-E/2022</t>
  </si>
  <si>
    <t>Pp F003 7/XXXI-E/2022</t>
  </si>
  <si>
    <t>Pp F003 4/XXXII-E/2022</t>
  </si>
  <si>
    <t>Pp F003 5/XXXII-E/2022</t>
  </si>
  <si>
    <t>Pp F003 6/XXXII-E/2022</t>
  </si>
  <si>
    <t>Pp F003 7/XXXII-E/2022</t>
  </si>
  <si>
    <t>Pp F003 8/XXXII-E/2022</t>
  </si>
  <si>
    <t>Pp F003 9/XXXII-E/2022</t>
  </si>
  <si>
    <t>Pp F003 3/XXXIII-E/2022</t>
  </si>
  <si>
    <t>Pp F003 4/XXXIII-E/2022</t>
  </si>
  <si>
    <t>Pp F003 4/XXXIV-E/2022</t>
  </si>
  <si>
    <t>Pp F003 7/XXXV-E/2022</t>
  </si>
  <si>
    <t>Pp F003 8/XXXV-E/2022</t>
  </si>
  <si>
    <t>Pp F003 9/XXXV-E/2022</t>
  </si>
  <si>
    <t>Pp F003 3/XXXVI-E/2022</t>
  </si>
  <si>
    <t>Pp F003 4/XXXVI-E/2022</t>
  </si>
  <si>
    <t>Pp F003 4/XXXVIII-E/2022</t>
  </si>
  <si>
    <t>Pp F003 7/XXXVIII-E/2022</t>
  </si>
  <si>
    <t>Pp F003 8/XXXVIII-E/2022</t>
  </si>
  <si>
    <t>Pp F003 3/XXXIX-E/2022</t>
  </si>
  <si>
    <t>Pp F003 4/XXXIX-E/2022</t>
  </si>
  <si>
    <t>Pp F003 5/XXXIX-E/2022</t>
  </si>
  <si>
    <t>Terminación anticipada</t>
  </si>
  <si>
    <t>Convocatoria Ciencia de Frontera 2023</t>
  </si>
  <si>
    <t>Pp F003 3/XXIX-E/2022</t>
  </si>
  <si>
    <t>Infraestructura</t>
  </si>
  <si>
    <t>Modalidad</t>
  </si>
  <si>
    <t>Programa F003 “Programas Nacionales Estratégicos de Ciencia, Tecnología y Vinculación con los Sectores Social, Público y Privado”</t>
  </si>
  <si>
    <t>UNAM - Instituto de Investigaciones Biomédicas</t>
  </si>
  <si>
    <t>UNAM - Facultad de Ciencias</t>
  </si>
  <si>
    <t>Instituto de Investigaciones Sociales</t>
  </si>
  <si>
    <t>Universidad Nacional Autónoma de México-Instituto de Energías Renovables</t>
  </si>
  <si>
    <t>UNAM - Instituto de Investigaciones Filológicas.</t>
  </si>
  <si>
    <t>UNAM-FACULTAD DE PSICOLOGÍA</t>
  </si>
  <si>
    <t>UNAM-INSTITUTO DE ECOLOGÍA</t>
  </si>
  <si>
    <t>UNAM-ESCUELA NACIONAL DE ESTUDIOS SUPERIORES UNIDAD MORELIA</t>
  </si>
  <si>
    <t>UNIVERSIDAD NACIONAL AUTÓNOMA DE MÉXICO - INSTITUTO DE NEUROBIOLOGÍA</t>
  </si>
  <si>
    <t>UNIVERSIDAD NACIONAL AUTÓNOMA DE MÉXICO - INSTITUTO DE QUÍMICA</t>
  </si>
  <si>
    <t>UNIVERSIDAD NACIONAL AUTÓNOMA DE MÉXICO - INSTITUTO DE GEOFÍSICA</t>
  </si>
  <si>
    <t>UNIVERSIDAD NACIONAL AUTÓNOMA DE MÉXICO - INSTITUTO DE BIOTECNOLOGÍA</t>
  </si>
  <si>
    <t>UNIVERSIDAD NACIONAL AUTÓNOMA DE MÉXICO - CENTRO DE CIENCIAS GENÓMICAS</t>
  </si>
  <si>
    <t>UNIVERSIDAD NACIONAL AUTÓNOMA DE MÉXICO - CENTRO DE FÍSICA APLICADA Y TECNOLOGÍA AVANZADA</t>
  </si>
  <si>
    <t>UNIVERSIDAD NACIONAL AUTÓNOMA DE MÉXICO - FACULTAD DE MEDICINA</t>
  </si>
  <si>
    <t>UNIVERSIDAD NACIONAL AUTÓNOMA DE MÉXICO - INSTITUTO DE INVESTIGACIONES BIOMÉDICAS</t>
  </si>
  <si>
    <t>UNIVERSIDAD NACIONAL AUTÓNOMA DE MÉXICO - INSTITUTO DE FISIOLOGÍA CELULAR</t>
  </si>
  <si>
    <t>UNIVERSIDAD NACIONAL AUTÓNOMA DE MÉXICO - FACULTAD DE ESTUDIOS SUPERIORES IZTACALA</t>
  </si>
  <si>
    <t>UNIVERSIDAD NACIONAL AUTÓNOMA DE MÉXICO - INSTITUTO DE INVESTIGACIONES FILOSOFICAS</t>
  </si>
  <si>
    <t>UNIVERSIDAD NACIONAL AUTÓNOMA DE MÉXICO - INSTITUTO DE CIENCIAS APLICADAS Y TECNOLOGIA</t>
  </si>
  <si>
    <t>UNIVERSIDAD NACIONAL AUTÓNOMA DE MÉXICO - FACULTAD DE QUÍMICA</t>
  </si>
  <si>
    <t>UNIVERSIDAD NACIONAL AUTÓNOMA DE MÉXICO FACULTAD DE QUÍMICA</t>
  </si>
  <si>
    <t>UNIVERSIDAD NACIONAL AUTÓNOMA DE MÉXICO - FACULTAD DE MEDICINA VETERINARIA Y ZOOTECNIA</t>
  </si>
  <si>
    <t>UNIVERSIDAD NACIONAL AUTÓNOMA DE MÉXICO - INSTITUTO DE GEOLOGÍA</t>
  </si>
  <si>
    <t>UNIVERSIDAD NACIONAL AUTÓNOMA DE MÉXICO - INSTITUTO DE GEOGRAFÍA</t>
  </si>
  <si>
    <t>UNIVERSIDAD NACIONAL AUTÓNOMA DE MÉXICO - INSTITUTO DE ASTRONOMÍA</t>
  </si>
  <si>
    <t>UNIVERSIDAD NACIONAL AUTÓNOMA DE MÉXICO - INSTITUTO DE CIENCIAS DE LA ATMÓSFERA Y CAMBIO CLIMÁTICO</t>
  </si>
  <si>
    <t>UNIVERSIDAD NACIONAL AUTÓNOMA DE MÉXICO - INSTITUTO DE CIENCIAS NUCLEARES</t>
  </si>
  <si>
    <t>UNIVERSIDAD NACIONAL AUTÓNOMA DE MÉXICO - CENTRO DE CIENCIAS MATEMÁTICAS</t>
  </si>
  <si>
    <t>UNIVERSIDAD NACIONAL AUTÓNOMA DE MÉXICO - FACULTAD DE INGENIERÍA</t>
  </si>
  <si>
    <t>UNIVERSIDAD JUÁREZ AUTÓNOMA DE TABASCO DIVISION ACADEMICA DE CIENCIAS BIOLOGICAS</t>
  </si>
  <si>
    <t>UNIVERSIDAD NACIONAL AUTÓNOMA DE MÉXICO - INSTITUTO DE INGENIERÍA</t>
  </si>
  <si>
    <t>UNIVERSIDAD JUÁREZ AUTÓNOMA DE TABASCO DIVISION ACADEMICA DE CIENCIAS SOCIALES Y HUMANIDADES</t>
  </si>
  <si>
    <t>Universidad Nacional Autónoma de México / Facultad de Estudios Superiores Iztacala</t>
  </si>
  <si>
    <t>Universidad Nacional Autónoma de México / Instituto de Investigaciones Jurídicas</t>
  </si>
  <si>
    <t>UNIVERSIDAD NACIONAL AUTÓNOMA DE MÉXICO - INSTITUTO DE ENERGÍAS RENOVABLES</t>
  </si>
  <si>
    <t>UNIVERSIDAD AUTONOMA METROPOLITANA / UNIDAD LERMA</t>
  </si>
  <si>
    <t>UNIVERSIDAD AUTONOMA DEL ESTADO DE HIDALGO / INSTITUTO DE CIENCIAS BASICAS E INGENIERIA / CENTRO DE INVESTIGACIONES BIOLÓGICAS</t>
  </si>
  <si>
    <t>UNIVERSIDAD NACIONAL AUTÓNOMA DE MÉXICO - FACULTAD DE CIENCIAS</t>
  </si>
  <si>
    <t>UNIVERSIDAD NACIONAL AUTÓNOMA DE MÉXICO - CENTRO DE NANOCIENCIAS Y NANOTECNOLOGÍA</t>
  </si>
  <si>
    <t>UNIVERSIDAD NACIONAL AUTÓNOMA DE MÉXICO-INSTITUTO DE MATEMÁTICAS</t>
  </si>
  <si>
    <t>UNIVERSIDAD NACIONAL AUTÓNOMA DE MÉXICO-INSTITUTO DE ENERGÍAS RENOVABLES</t>
  </si>
  <si>
    <t>UNIVERSIDAD NACIONAL AUTÓNOMA DE MÉXICO-INSTITUTO DE FÍSICA</t>
  </si>
  <si>
    <t>UNIVERSIDAD NACIONAL AUTÓNOMA DE MÉXICO-INSTITUTO DE INVESTIGACIONES BIOMÉDICAS</t>
  </si>
  <si>
    <t>UNIVERSIDAD NACIONAL AUTÓNOMA DE MÉXICO-INSTITUTO DE INGENIERÍA</t>
  </si>
  <si>
    <t>UNIVERSIDAD NACIONAL AUTÓNOMA DE MÉXICO - INSTITUTO DE RADIOASTRONOMÍA Y ASTROFÍSICA</t>
  </si>
  <si>
    <t>UNIVERSIDAD NACIONAL AUTÓNOMA DE MÉXICO - FACULTAD DE PSICOLOGÍA</t>
  </si>
  <si>
    <t>UNIVERSIDAD NACIONAL AUTÓNOMA DE MÉXICO - INSTITUTO DE MATEMÁTICAS</t>
  </si>
  <si>
    <t>UNIVERSIDAD NACIONAL AUTÓNOMA DE MÉXICO - ESCUELA NACIONAL DE ESTUDIOS SUPERIORES UNIDAD MORELIA</t>
  </si>
  <si>
    <t>UNIVERSIDAD NACIONAL AUTÓNOMA DE MÉXICO - INSTITUTO DE INVESTIGACIONES SOCIALES</t>
  </si>
  <si>
    <t>UNIVERSIDAD NACIONAL AUTÓNOMA DE MÉXICO-FACULTAD DE QUÍMICA</t>
  </si>
  <si>
    <t>UNIVERSIDAD NACIONAL AUTÓNOMA DE MÉXICO-FACULTAD DE MEDICINA</t>
  </si>
  <si>
    <t>CASA Y CIUDAD, A.C.</t>
  </si>
  <si>
    <t>UNIVERSIDAD AUTONOMA DE QUINTANA ROO</t>
  </si>
  <si>
    <t>Universidad Pedagógica Nacional</t>
  </si>
  <si>
    <t>DTM Tecnologías, SA de CV</t>
  </si>
  <si>
    <t>Instituto Nacional de los Pueblos Indígenas</t>
  </si>
  <si>
    <t>Instituto Tecnológico de Sonora</t>
  </si>
  <si>
    <t>Fondo de Cultura Económica</t>
  </si>
  <si>
    <t>Universidad Autónoma del Estado de Quintana Roo</t>
  </si>
  <si>
    <t>Instituto de Investigaciones Biomédicas de la Universidad Nacional Autónoma de México</t>
  </si>
  <si>
    <t>Centro de Investigación Científica y de Educación Superior de Ensenada, B.C. (CICESE)</t>
  </si>
  <si>
    <t>Universidad Michoacana de San Nicolás de Hidalgo</t>
  </si>
  <si>
    <t>Centro de Investigaciones en Óptica, A.C. (CIO)</t>
  </si>
  <si>
    <t>1029</t>
  </si>
  <si>
    <t>1030</t>
  </si>
  <si>
    <t>1031</t>
  </si>
  <si>
    <t>1032</t>
  </si>
  <si>
    <t>1033</t>
  </si>
  <si>
    <t>1034</t>
  </si>
  <si>
    <t>1035</t>
  </si>
  <si>
    <t>1036</t>
  </si>
  <si>
    <t>1037</t>
  </si>
  <si>
    <t>1038</t>
  </si>
  <si>
    <t>1039</t>
  </si>
  <si>
    <t>1040</t>
  </si>
  <si>
    <t>1041</t>
  </si>
  <si>
    <t>1042</t>
  </si>
  <si>
    <t>1043</t>
  </si>
  <si>
    <t>1044</t>
  </si>
  <si>
    <t>1045</t>
  </si>
  <si>
    <t>Indicadores 4to Trimestre 2022:</t>
  </si>
  <si>
    <t>Convocatoria 2020-01 del “FORDECYT”, “Impulso al Establecimiento de una Red Nacional de Jardines Etnobiológicos”</t>
  </si>
  <si>
    <t>Fortalecimiento del bilingüismo en comunidades de vitalidad lingüística alta y media, y con presencia de procesos de desplazamiento de las lenguas indígenas</t>
  </si>
  <si>
    <t>Participación del receptor de prolactina en la formación de centros germinales para la producción de anticuerpos en ratones que desarrolla lupus</t>
  </si>
  <si>
    <t>Triterpenos tipo lupano: evaluación biológica y su potencial para el tratamiento de leucemias</t>
  </si>
  <si>
    <t>Regulación de la vía de diferenciación Th2 en linfocitos T CD4+ de pacientes con linfoma cutáneo de células T</t>
  </si>
  <si>
    <t>Evaluación del efecto antioxidante y antifibrótico de la miel de Melipona beecheii de la península de Yucatán</t>
  </si>
  <si>
    <t>Rescate funcional de mutaciones en el receptor de la hormona liberadora de gonadotropinas (hGnRHR) causantes de hipogonadismo hipogonadotrópico mediante maniobras genéticas y farmacológicas</t>
  </si>
  <si>
    <t>Introducción de elementos tecnológicos de mejora de desempeño en ventiladores mecánicos invasivos GÄTSI V1.0 diseñados y manufacturados para hacer frente a la pandemia por COVID-19 y distribuidos en hospitales del sector público</t>
  </si>
  <si>
    <t>Núcleo de Investigación Indígena Aplicada, 2022-2024</t>
  </si>
  <si>
    <t>Identificación de fuentes contaminantes de origen natural y antrópico, riesgo a la salud y ciencia ciudadana en la cuenca del Río Sonora como estrategia de reactivación económica y justicia ambiental</t>
  </si>
  <si>
    <t>Ciencia para México. Edición de Obras para el Acceso Universal al Conocimiento</t>
  </si>
  <si>
    <t>Límites de Cambio Aceptable para regular las actividades turístico recreativas en el Parque Nacional Tulum y Área de Protección de Flora y Fauna Jaguar</t>
  </si>
  <si>
    <t>Estudio de fase 2 para evaluar la seguridad, tolerabilidad e inmunogenicidad de una nueva vacuna proteica de refuerzo contra el COVID-19</t>
  </si>
  <si>
    <t>Reparación de un láser Verdi G5 de Coherent para la reactivación de las actividades de investigación del Laboratorio de Interacciones No Lineales y Óptica Cuántica</t>
  </si>
  <si>
    <t>Monitoreo y seguimiento de las rutas potenciales de dispersión de secuencias transgénicas y residuos de herbicidas en maíz y productos derivados para el consumo humano: fortalecimiento de la soberanía alimentaria, salud humana y ambiental de México</t>
  </si>
  <si>
    <t>Planetario Ilumina</t>
  </si>
  <si>
    <t>Mantenimiento y Reparación de Equipo de Microscopía y Caracterización de Materiales del CIO</t>
  </si>
  <si>
    <t>Mantenimiento Preventivo y Correctivo de Laboratorios e Infraestructura del Instituto Nacional de Astrofísica, Óptica y Electrónica</t>
  </si>
  <si>
    <t>A1-S-9789</t>
  </si>
  <si>
    <t>A1-S-10616</t>
  </si>
  <si>
    <t>A1-S-16141</t>
  </si>
  <si>
    <t>A1-S-38721</t>
  </si>
  <si>
    <t>A1-S-43209</t>
  </si>
  <si>
    <t>C-733/2022</t>
  </si>
  <si>
    <t>C-601/2022</t>
  </si>
  <si>
    <t>C-688/2022</t>
  </si>
  <si>
    <t>C-689/2022</t>
  </si>
  <si>
    <t>C-718/2022</t>
  </si>
  <si>
    <t>C-693/2022</t>
  </si>
  <si>
    <t>C-698/2022</t>
  </si>
  <si>
    <t>C-678/2022</t>
  </si>
  <si>
    <t>C-679/2022</t>
  </si>
  <si>
    <t>C-695/2022</t>
  </si>
  <si>
    <t>C-735/2022</t>
  </si>
  <si>
    <t>C-736/2022</t>
  </si>
  <si>
    <t>C-737/2022</t>
  </si>
  <si>
    <t>C-738/2022</t>
  </si>
  <si>
    <t>C-714/2022</t>
  </si>
  <si>
    <t>C-700/2022</t>
  </si>
  <si>
    <t>C-717/2022</t>
  </si>
  <si>
    <t>C-701/2022</t>
  </si>
  <si>
    <t>C-702/2022</t>
  </si>
  <si>
    <t>C-703/2022</t>
  </si>
  <si>
    <t>C-704/2022</t>
  </si>
  <si>
    <t>C-705/2022</t>
  </si>
  <si>
    <t>C-719/2022</t>
  </si>
  <si>
    <t>C-721/2022</t>
  </si>
  <si>
    <t>C-708/2022</t>
  </si>
  <si>
    <t>C-709/2022</t>
  </si>
  <si>
    <t>C-699/2022</t>
  </si>
  <si>
    <t>C-710/2022</t>
  </si>
  <si>
    <t>C-706/2022</t>
  </si>
  <si>
    <t>C-707/2022</t>
  </si>
  <si>
    <t>C-711/2022</t>
  </si>
  <si>
    <t>C-712/2022</t>
  </si>
  <si>
    <t>C-713/2022</t>
  </si>
  <si>
    <t>C-723/2022</t>
  </si>
  <si>
    <t>C-722/2022</t>
  </si>
  <si>
    <t>C-725/2022</t>
  </si>
  <si>
    <t>C-726/2022</t>
  </si>
  <si>
    <t>C-732/2022</t>
  </si>
  <si>
    <t>C-731/2022</t>
  </si>
  <si>
    <t>C-728/2022</t>
  </si>
  <si>
    <t>C-727/2022</t>
  </si>
  <si>
    <t>C-739/2022</t>
  </si>
  <si>
    <t>C-729/2022</t>
  </si>
  <si>
    <t>C-734/2022</t>
  </si>
  <si>
    <t>C-740/2022</t>
  </si>
  <si>
    <t>C-743/2022</t>
  </si>
  <si>
    <t>C-742/2022</t>
  </si>
  <si>
    <t>Pp F003 5/XL-E/2022</t>
  </si>
  <si>
    <t>Pp F003 3/XLI-E/2022</t>
  </si>
  <si>
    <t>Pp F003 7/XLI-E/2022</t>
  </si>
  <si>
    <t>Pp F003 3/XLII-E/2022</t>
  </si>
  <si>
    <t>Pp F003 4/XLII-E/2022</t>
  </si>
  <si>
    <t>Pp F003 5/XLII-E/2022</t>
  </si>
  <si>
    <t>Pp F003 6/XLII-E/2022</t>
  </si>
  <si>
    <t>Pp F003 7/XLII-E/2022</t>
  </si>
  <si>
    <t>Pp F003 8/XLII-E/2022</t>
  </si>
  <si>
    <t>Pp F003 4/XLIII-E/2022</t>
  </si>
  <si>
    <t>Pp F003 6/XLV-E/2022</t>
  </si>
  <si>
    <t>Pp F003 4/XLVI-E/2022</t>
  </si>
  <si>
    <t>Pp F003 5/XLVI-E/2022</t>
  </si>
  <si>
    <t>.</t>
  </si>
  <si>
    <t>Convocatoria Puerta Horizonte Europa 2022 - 2024</t>
  </si>
  <si>
    <t>Pp F003 5/XLVII-E/2022</t>
  </si>
  <si>
    <t>Porcentaje de actores nacionales que desarrollaron sus capacidades orientadas a la atención de problemas prioritarios</t>
  </si>
  <si>
    <t>Porcentaje de proyectos de actividades generales de Ciencia, Tecnología e Innovación y acceso al conocimiento apoyados</t>
  </si>
  <si>
    <t>Porcentaje de proyectos de infraestructura apoyados</t>
  </si>
  <si>
    <t>Porcentaje de proyectos por encargo de Estado apoyados</t>
  </si>
  <si>
    <t>Porcentaje de proyectos para atender emergencias nacionales apoyados</t>
  </si>
  <si>
    <t xml:space="preserve">Porcentaje de proyectos formalizadas </t>
  </si>
  <si>
    <t>Propuestas tema</t>
  </si>
  <si>
    <t>Total de propuestas</t>
  </si>
  <si>
    <t>Resultado</t>
  </si>
  <si>
    <t>Brecha de asignación de apoyos a las Humanidades, la Ciencia y la Innovación en las Entidades Federativas.</t>
  </si>
  <si>
    <t>Mide la distribución equitativa de apoyos de HCTI entre las 32 entidades federativas.
El coeficiente toma valor entre 0 y 1. Cero significa completa igualdad y uno completa desigualdad. Se busca acercarse al cero para disminuir la concentración de los apoyos designados por el Conacyt.</t>
  </si>
  <si>
    <t>Coeficiente de Gini = Sumatoria de las diferencias del porcentaje acumulado de las entidades federativas y el porcentaje acumulado del Índice de apoyos en HCTI / Sumatoria del porcentaje acumulado de las entidades federativas</t>
  </si>
  <si>
    <t>Anual</t>
  </si>
  <si>
    <t>Coeficiente</t>
  </si>
  <si>
    <t>Descendente</t>
  </si>
  <si>
    <r>
      <t xml:space="preserve">
Mide el número de </t>
    </r>
    <r>
      <rPr>
        <b/>
        <sz val="9"/>
        <color theme="1"/>
        <rFont val="Montserrat"/>
      </rPr>
      <t>actores nacionales</t>
    </r>
    <r>
      <rPr>
        <sz val="9"/>
        <color theme="1"/>
        <rFont val="Montserrat"/>
      </rPr>
      <t xml:space="preserve"> </t>
    </r>
    <r>
      <rPr>
        <b/>
        <sz val="9"/>
        <color theme="1"/>
        <rFont val="Montserrat"/>
      </rPr>
      <t>(Instituciones del RENIECYT</t>
    </r>
    <r>
      <rPr>
        <sz val="9"/>
        <color theme="1"/>
        <rFont val="Montserrat"/>
      </rPr>
      <t xml:space="preserve"> -Registro Nacional de Instituciones y Empresas Científicas y Tecnológicas- que recibieron apoyo) que desarrollaron sus capacidades orientadas a la atención de problemas prioritarios (instituciones con proyectos de emergencia nacional y ), respecto del total de actores nacionales que recibieron apoyo por parte del Programa </t>
    </r>
  </si>
  <si>
    <t>(Número de actores nacionales (instituciones RENIECYT -Registro Nacional de Instituciones y Empresas Científicas y Tecnológicas- que recibieron apoyo) que desarrollaron sus capacidades orientadas a la atención de problemas prioritarios (instituciones con proyectos de emergencia nacional o por encargo de estado) en el año t / total de actores nacionales que recibieron apoyo por parte del Programa en el año t)*100</t>
  </si>
  <si>
    <r>
      <t xml:space="preserve">Mide el número de </t>
    </r>
    <r>
      <rPr>
        <b/>
        <i/>
        <sz val="9"/>
        <color theme="1"/>
        <rFont val="Montserrat"/>
      </rPr>
      <t xml:space="preserve">proyectos de actividades generales </t>
    </r>
    <r>
      <rPr>
        <sz val="9"/>
        <color theme="1"/>
        <rFont val="Montserrat"/>
      </rPr>
      <t>de Ciencia, Tecnología e Innovación, como son investigación científica, desarrollo tecnológico e innovación y proyectos de acceso universal al concimiento</t>
    </r>
    <r>
      <rPr>
        <b/>
        <i/>
        <sz val="9"/>
        <color theme="1"/>
        <rFont val="Montserrat"/>
      </rPr>
      <t xml:space="preserve"> </t>
    </r>
    <r>
      <rPr>
        <b/>
        <i/>
        <u/>
        <sz val="9"/>
        <color theme="1"/>
        <rFont val="Montserrat"/>
      </rPr>
      <t>apoyados</t>
    </r>
    <r>
      <rPr>
        <sz val="9"/>
        <color theme="1"/>
        <rFont val="Montserrat"/>
      </rPr>
      <t xml:space="preserve">, respecto del </t>
    </r>
    <r>
      <rPr>
        <b/>
        <i/>
        <sz val="9"/>
        <color theme="1"/>
        <rFont val="Montserrat"/>
      </rPr>
      <t xml:space="preserve">total de proyectos </t>
    </r>
    <r>
      <rPr>
        <b/>
        <i/>
        <u/>
        <sz val="9"/>
        <color theme="1"/>
        <rFont val="Montserrat"/>
      </rPr>
      <t>apoyados</t>
    </r>
    <r>
      <rPr>
        <sz val="9"/>
        <color theme="1"/>
        <rFont val="Montserrat"/>
      </rPr>
      <t xml:space="preserve"> por el Progama </t>
    </r>
  </si>
  <si>
    <r>
      <t xml:space="preserve">(Número de proyectos de actividades generales de Ciencia, Tecnología e Innovación y acceso al conocimiento </t>
    </r>
    <r>
      <rPr>
        <b/>
        <sz val="9"/>
        <color theme="1"/>
        <rFont val="Montserrat"/>
      </rPr>
      <t>apoyados</t>
    </r>
    <r>
      <rPr>
        <sz val="9"/>
        <color theme="1"/>
        <rFont val="Montserrat"/>
      </rPr>
      <t xml:space="preserve"> en el semestre t / Total de proyectos apoyados por el Programa en el semestre t) *100</t>
    </r>
  </si>
  <si>
    <t>Semestral (2)</t>
  </si>
  <si>
    <r>
      <t xml:space="preserve">Se refiere al número de </t>
    </r>
    <r>
      <rPr>
        <b/>
        <i/>
        <sz val="9"/>
        <color theme="1"/>
        <rFont val="Montserrat"/>
      </rPr>
      <t>proyectos de infraestructura apoyados</t>
    </r>
    <r>
      <rPr>
        <sz val="9"/>
        <color theme="1"/>
        <rFont val="Montserrat"/>
      </rPr>
      <t xml:space="preserve">, respecto del </t>
    </r>
    <r>
      <rPr>
        <b/>
        <i/>
        <sz val="9"/>
        <color theme="1"/>
        <rFont val="Montserrat"/>
      </rPr>
      <t>total de proyectos</t>
    </r>
    <r>
      <rPr>
        <b/>
        <i/>
        <u/>
        <sz val="9"/>
        <color theme="1"/>
        <rFont val="Montserrat"/>
      </rPr>
      <t xml:space="preserve"> apoyados</t>
    </r>
    <r>
      <rPr>
        <sz val="9"/>
        <color theme="1"/>
        <rFont val="Montserrat"/>
      </rPr>
      <t xml:space="preserve"> por el Progama </t>
    </r>
  </si>
  <si>
    <t>(Número de proyectos de infraestructura apoyados en el semestre t / Total de proyectos apoyados por el Programa en el semestre t) *100</t>
  </si>
  <si>
    <r>
      <t xml:space="preserve">Mide el número de </t>
    </r>
    <r>
      <rPr>
        <b/>
        <i/>
        <sz val="9"/>
        <color theme="1"/>
        <rFont val="Montserrat"/>
      </rPr>
      <t xml:space="preserve">proyectos por encargo de Estado </t>
    </r>
    <r>
      <rPr>
        <b/>
        <i/>
        <u/>
        <sz val="9"/>
        <color theme="1"/>
        <rFont val="Montserrat"/>
      </rPr>
      <t>apoyados</t>
    </r>
    <r>
      <rPr>
        <u/>
        <sz val="9"/>
        <color theme="1"/>
        <rFont val="Montserrat"/>
      </rPr>
      <t xml:space="preserve"> </t>
    </r>
    <r>
      <rPr>
        <sz val="9"/>
        <color theme="1"/>
        <rFont val="Montserrat"/>
      </rPr>
      <t>respecto del</t>
    </r>
    <r>
      <rPr>
        <b/>
        <i/>
        <sz val="9"/>
        <color theme="1"/>
        <rFont val="Montserrat"/>
      </rPr>
      <t xml:space="preserve"> total de proyectos </t>
    </r>
    <r>
      <rPr>
        <b/>
        <i/>
        <u/>
        <sz val="9"/>
        <color theme="1"/>
        <rFont val="Montserrat"/>
      </rPr>
      <t>apoyados</t>
    </r>
    <r>
      <rPr>
        <sz val="9"/>
        <color theme="1"/>
        <rFont val="Montserrat"/>
      </rPr>
      <t xml:space="preserve"> por el Progama </t>
    </r>
  </si>
  <si>
    <t>(Número de proyectos por encargo de Estado apoyados en el semestre t / Total de proyectos apoyados por el Programa en el semestre t) *100</t>
  </si>
  <si>
    <r>
      <t xml:space="preserve">Mide el número de </t>
    </r>
    <r>
      <rPr>
        <b/>
        <i/>
        <sz val="9"/>
        <color theme="1"/>
        <rFont val="Montserrat"/>
      </rPr>
      <t xml:space="preserve">proyectos para atender emergencias nacionales </t>
    </r>
    <r>
      <rPr>
        <b/>
        <i/>
        <u/>
        <sz val="9"/>
        <color theme="1"/>
        <rFont val="Montserrat"/>
      </rPr>
      <t>apoyados</t>
    </r>
    <r>
      <rPr>
        <sz val="9"/>
        <color theme="1"/>
        <rFont val="Montserrat"/>
      </rPr>
      <t>, respecto del t</t>
    </r>
    <r>
      <rPr>
        <b/>
        <i/>
        <sz val="9"/>
        <color theme="1"/>
        <rFont val="Montserrat"/>
      </rPr>
      <t>otal de proyectos</t>
    </r>
    <r>
      <rPr>
        <b/>
        <i/>
        <u/>
        <sz val="9"/>
        <color theme="1"/>
        <rFont val="Montserrat"/>
      </rPr>
      <t xml:space="preserve"> apoyados</t>
    </r>
    <r>
      <rPr>
        <sz val="9"/>
        <color theme="1"/>
        <rFont val="Montserrat"/>
      </rPr>
      <t xml:space="preserve"> por el Progama </t>
    </r>
  </si>
  <si>
    <t>(Número de proyectos para atender emergencias nacionales apoyados en el semestre t / Total de proyectos apoyados por el Programa en el semestre t) *100</t>
  </si>
  <si>
    <t>El indicador mide el número de proyectos formalizados por medio del Convenio de Asignación de Recursos (CAR) y/o Convenio de colaboración (CDC) respecto del total de proyectos aprobados por el Comité Técnico y de Administración (CTA) del Programa</t>
  </si>
  <si>
    <t>(Número de  proyectos formalizados por medio del Convenio de Asignación de Recursos (CAR) y/o Convenio de colaboración (CDC) en el trimestre t  / Total de proyectos  aprobados por el Comité Técnico y de Administración (CTA) del Programa en el trimestre t)*100</t>
  </si>
  <si>
    <t>Trimestre (4)</t>
  </si>
  <si>
    <t>(Número de propuestas aprobadas por el Comité Técnico y de Admisnitración (CTA) en el trimestre t / Total de  propuestas presentadas al Comité Técnico y de Adminsitración (CTA)  con evaluación positiva en el trimestre t) *100</t>
  </si>
  <si>
    <t>Porcentaje propuestas de solicitud de apoyo con evaluación</t>
  </si>
  <si>
    <t>El indicador mide el número de propuestas de solicitud de apoyo con evaluación positiva, respecto del total de propuestas de solicitud de apoyo recibidas y evaluadas</t>
  </si>
  <si>
    <t>(Número de propuestas de solicitud de apoyo con evaluación positiva en el trimestre t / Total de propuestas de solicitud de apoyo  en el trimestre t)*100</t>
  </si>
  <si>
    <t>Mide el número de convocatorias abiertas y cerradas en las diversas modalidades emitidas por el Programa, respecto del número de convocatorias programadas por el Programa</t>
  </si>
  <si>
    <t>F-003 - Programas nacionales estratégicos de ciencia, tecnología y vinculación con el sector social, público y privado</t>
  </si>
  <si>
    <t>Fin</t>
  </si>
  <si>
    <t>Contribuir a la inversión en ciencia, tecnología e innovación para la generación de capacidades regionales en la materia</t>
  </si>
  <si>
    <t xml:space="preserve">Propósito </t>
  </si>
  <si>
    <t>Los actores nacionales que realizan actividades en materia de ciencia, tecnología e innovación desarrollan adecuadamente sus capacidades orientadas a la atención de problemas públicos prioritarios</t>
  </si>
  <si>
    <t xml:space="preserve">Componente </t>
  </si>
  <si>
    <t xml:space="preserve">Proyectos de actividades generales de Ciencia, Tecnología e Innovación apoyados </t>
  </si>
  <si>
    <t>Proyectos de infraestructura apoyado</t>
  </si>
  <si>
    <t>Proyectos por Encargo del Estado apoyados</t>
  </si>
  <si>
    <t>Proyectos de Emergencias Nacionales apoyados</t>
  </si>
  <si>
    <t xml:space="preserve">Actividad </t>
  </si>
  <si>
    <t>PUE-2018-03-02-84557</t>
  </si>
  <si>
    <t>Para el segundo semestre 2022 no hubo apoyos en la modalidad de Proyectos de Emergencias Nacionales, con lo cual se cumplió con lo programado para este indicador.</t>
  </si>
  <si>
    <t>En la modalidad de Proyectos de Emergencias Nacionales no se apoyaron proyectos de esta modalidad debido a que no surgieron contingencias, por lo que en el segundo semestre de 2022 no hubo variaciones en el indicador.</t>
  </si>
  <si>
    <t>Reporte de avance del cuarto trimestre 2022</t>
  </si>
  <si>
    <t xml:space="preserve">INFORME DE  AVANCE DE MIR 4to Trimestre 2022 </t>
  </si>
  <si>
    <t>INFORME CUARTO TRIMESTRE,  AVANCE DE MIR 2022</t>
  </si>
  <si>
    <t>Se alcanzó el 98% de la meta estimada.</t>
  </si>
  <si>
    <t>En el 4° trimestre de 2022 solo se emitió 1 convocatoria de 2 programadas, lo que representa el 50% de la meta.</t>
  </si>
  <si>
    <t xml:space="preserve">Se aprobaron 4 solicitudes más de las que se tenían programadas en el 4° trimestre 2022. </t>
  </si>
  <si>
    <t>Para el 2022 se proyectó apoyar a 276 actores nacionales que llevan a cabo actividades relacionas con la investigación, el desarrollo de la ciencia, la tecnología y la innovación orientadas a la atención de problemas prioritarios. Al cierre de año se logró beneficiar a 272 actores naciones de los sectores, público, privado y social, de los cuales 53, de los 55 estimados, desarrollaron proyectos de las modalidades de emergencia nacional y por encargo de Estado.</t>
  </si>
  <si>
    <t xml:space="preserve">Durante el año 2022 se formalizaron 574 proyectos en el Programa F003. En el segundo semestre de 2022 se apoyaron 122 proyectos de 124 que se tenían programados. De estos, para el periodo de reporte actual, se apoyaron 48 proyectos en la modalidad de actividades generales de Ciencia, Tecnología e Innovación, 18 proyectos más de los que se habían estimado, debido a que es la modalidad que más solicitudes de apoyo recibe. </t>
  </si>
  <si>
    <r>
      <t>En el segundo semestre 2022 Se apoyaron 122 proyectos de 124 que se habían propuesto, por que se alcanzó el 98% de proyectos apoyados en el periodo, asimismo se apoyó un mayor número de proyectos en la modalidad de actividades generales de Ciencia, Tecnología e Innovación, por lo que la meta quedo 62% arriba de lo planeado</t>
    </r>
    <r>
      <rPr>
        <sz val="9"/>
        <color rgb="FFFF0000"/>
        <rFont val="Montserrat"/>
      </rPr>
      <t>.</t>
    </r>
  </si>
  <si>
    <t>En el segundo semestre de 2022, se apoyaron 46 proyectos de la modalidad de proyectos de infraestructura, mismos que se habían estimado apoyar. Estos proyectos derivaron de la convocatoria Fortalecimiento de infraestructura y desarrollo de capacidades científicas. Asimismo, en este periodo, se apoyaron un total de 122 de 124 proyectos programados.</t>
  </si>
  <si>
    <t>Durante el año 2022 en el Programa se formalizaron 574 proyectos. En el segundo semestre 2022 se apoyaron 122 de 124 apoyos que se tenían programados; 28 corresponden a la modalidad de proyectos por encargo de Estado, debido a que se apoyó un número mayor de proyectos en la modalidad de Proyectos de actividades generales de Ciencia, Tecnología e Innovación.</t>
  </si>
  <si>
    <t>Se observó un menor dinamismo en las propuestas de la modalidad por encargo de Estado, quedando 40.71% por debajo de la meta planeada.</t>
  </si>
  <si>
    <t>Aún cuando se formalizaron (numerador) 2 proyectos más y se autorizaron (denominador) 4 proyectos adicionales, el valor de la meta alcanzada fue menor de lo esperado. 
por otro lado y debido al comportamiento del indicador, para 2023, se ajustó el método de cálculo para que se reporte de manera acumulada cada trimestre.</t>
  </si>
  <si>
    <t>En el último trimestre de 2022 se evaluaron y aprobaron 17 propuestas en el Programa Presupuestario F003, debido al descompromiso de recursos por 18.41 millones de pesos, correspondientes a 41 proyectos que decidieron no solicitar las ministraciones y fueron cancelados, por lo cual, hubo disposición de recursos y se presentaron otras propuestas al Comité Técnico y de Administración del programa, las cuales fueron autorizadas.</t>
  </si>
  <si>
    <t>En el 4° trimestre de 2022 se tenían programadas 13 solicitudes y se recibieron 17. A finales del mes de septiembre y en el mes de octubre se descomprometieron recursos por 18.41 millones de pesos correspondientes a 41 proyectos que fueron cancelados. Con los recursos que se descomprometieron se apoyaron 4 propuestas más.</t>
  </si>
  <si>
    <t>Se alcanzó la meta propuesta para el segundo semestre del 2022, ya que se apoyaron 46 proyectos en la modalidad de proyectos de infraestructura de 46 estimados, lo que representa el 101% del valor de la meta planeada.</t>
  </si>
  <si>
    <t>Durante el año 2022 en el Programa F003 se formalizaron 574 proyectos. En el 4° trimestre de 2022 se formalizaron (numerador) 63 proyectos de 61 proyectados, 3% más de los esperado y se autorizaron (denominador) 17 proyectos de 13 estimados, es decir, 30% por encima de lo planeado. El incremento en el denominador se debió a que en  los meses de septiembre y octubre se descomprometieron recursos por 18.41 mdp, con los cuales se autorizó el apoyo a 4 proyectos más.</t>
  </si>
  <si>
    <t>En el 4° trimestre del 2022 se aprobaron 4 propuestas con evaluación más de las programadas en el periodo.</t>
  </si>
  <si>
    <t>En 2022, se emitieron únicamente 5 convocatorias para el Programa presupuestario F003, debido a que en este mismo año se dio seguimiento a los proyectos multianuales de las convocatorias emitidas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</si>
</sst>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dd/mm/yyyy;@"/>
  </numFmts>
  <fonts count="17" x14ac:knownFonts="1">
    <font>
      <sz val="11"/>
      <color theme="1"/>
      <name val="Calibri"/>
      <family val="2"/>
      <scheme val="minor"/>
    </font>
    <font>
      <b/>
      <sz val="14"/>
      <color rgb="FFFFFFFF"/>
      <name val="Montserrat ExtraBold"/>
    </font>
    <font>
      <sz val="10"/>
      <color theme="1"/>
      <name val="Verdana"/>
      <family val="2"/>
    </font>
    <font>
      <sz val="11"/>
      <color theme="1"/>
      <name val="Verdana"/>
      <family val="2"/>
    </font>
    <font>
      <sz val="10"/>
      <color rgb="FF000000"/>
      <name val="Verdana"/>
      <family val="2"/>
    </font>
    <font>
      <b/>
      <sz val="14"/>
      <color theme="0"/>
      <name val="Verdana"/>
      <family val="2"/>
    </font>
    <font>
      <b/>
      <sz val="11"/>
      <color theme="1"/>
      <name val="Calibri"/>
      <family val="2"/>
      <scheme val="minor"/>
    </font>
    <font>
      <b/>
      <sz val="12"/>
      <color theme="1"/>
      <name val="Calibri"/>
      <family val="2"/>
      <scheme val="minor"/>
    </font>
    <font>
      <sz val="10"/>
      <name val="Arial"/>
      <family val="2"/>
    </font>
    <font>
      <b/>
      <sz val="9"/>
      <color theme="0"/>
      <name val="Montserrat"/>
    </font>
    <font>
      <sz val="9"/>
      <color theme="1"/>
      <name val="Montserrat"/>
    </font>
    <font>
      <sz val="11"/>
      <color theme="1"/>
      <name val="Calibri"/>
      <family val="2"/>
      <scheme val="minor"/>
    </font>
    <font>
      <b/>
      <sz val="9"/>
      <color theme="1"/>
      <name val="Montserrat"/>
    </font>
    <font>
      <b/>
      <i/>
      <sz val="9"/>
      <color theme="1"/>
      <name val="Montserrat"/>
    </font>
    <font>
      <b/>
      <i/>
      <u/>
      <sz val="9"/>
      <color theme="1"/>
      <name val="Montserrat"/>
    </font>
    <font>
      <u/>
      <sz val="9"/>
      <color theme="1"/>
      <name val="Montserrat"/>
    </font>
    <font>
      <sz val="9"/>
      <color rgb="FFFF0000"/>
      <name val="Montserrat"/>
    </font>
  </fonts>
  <fills count="6">
    <fill>
      <patternFill patternType="none"/>
    </fill>
    <fill>
      <patternFill patternType="gray125"/>
    </fill>
    <fill>
      <patternFill patternType="solid">
        <fgColor rgb="FF9D2449"/>
        <bgColor indexed="64"/>
      </patternFill>
    </fill>
    <fill>
      <patternFill patternType="solid">
        <fgColor theme="5" tint="0.59999389629810485"/>
        <bgColor indexed="64"/>
      </patternFill>
    </fill>
    <fill>
      <patternFill patternType="solid">
        <fgColor rgb="FF1F504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ont="0" applyFill="0" applyBorder="0" applyAlignment="0" applyProtection="0"/>
    <xf numFmtId="9" fontId="11" fillId="0" borderId="0" applyFont="0" applyFill="0" applyBorder="0" applyAlignment="0" applyProtection="0"/>
  </cellStyleXfs>
  <cellXfs count="69">
    <xf numFmtId="0" fontId="0" fillId="0" borderId="0" xfId="0"/>
    <xf numFmtId="0" fontId="2" fillId="0" borderId="0" xfId="0" applyFont="1"/>
    <xf numFmtId="164" fontId="2" fillId="0" borderId="0" xfId="0" applyNumberFormat="1"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164" fontId="2" fillId="0" borderId="0" xfId="0" applyNumberFormat="1" applyFont="1" applyAlignment="1">
      <alignment vertical="center" wrapText="1"/>
    </xf>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wrapText="1"/>
    </xf>
    <xf numFmtId="164" fontId="2" fillId="0" borderId="0" xfId="0" applyNumberFormat="1" applyFont="1" applyAlignment="1">
      <alignment wrapText="1"/>
    </xf>
    <xf numFmtId="0" fontId="0" fillId="0" borderId="0" xfId="0" applyAlignment="1">
      <alignment horizontal="center"/>
    </xf>
    <xf numFmtId="4" fontId="2" fillId="0" borderId="0" xfId="0" applyNumberFormat="1" applyFont="1"/>
    <xf numFmtId="0" fontId="1" fillId="2" borderId="0" xfId="0" applyFont="1" applyFill="1" applyAlignment="1">
      <alignment horizontal="center" vertical="center" wrapText="1"/>
    </xf>
    <xf numFmtId="0" fontId="6" fillId="0" borderId="0" xfId="0" applyFont="1"/>
    <xf numFmtId="0" fontId="9" fillId="4"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0" fontId="10" fillId="0" borderId="0" xfId="0" applyFont="1"/>
    <xf numFmtId="0" fontId="10" fillId="0" borderId="1" xfId="0" applyFont="1" applyBorder="1" applyAlignment="1">
      <alignment vertical="center" wrapText="1"/>
    </xf>
    <xf numFmtId="0" fontId="7" fillId="0" borderId="0" xfId="0" applyFont="1" applyAlignment="1"/>
    <xf numFmtId="0" fontId="0" fillId="0" borderId="0" xfId="0" applyFont="1"/>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1" xfId="0" applyBorder="1"/>
    <xf numFmtId="4" fontId="0" fillId="0" borderId="1" xfId="0" applyNumberFormat="1" applyBorder="1"/>
    <xf numFmtId="165" fontId="0" fillId="0" borderId="1" xfId="0" applyNumberFormat="1" applyBorder="1" applyAlignment="1">
      <alignment horizontal="center"/>
    </xf>
    <xf numFmtId="49" fontId="0" fillId="0" borderId="0" xfId="0" applyNumberFormat="1"/>
    <xf numFmtId="9" fontId="0" fillId="0" borderId="0" xfId="2" applyFont="1" applyAlignment="1">
      <alignment horizontal="center"/>
    </xf>
    <xf numFmtId="0" fontId="7" fillId="0" borderId="0" xfId="0" applyFont="1"/>
    <xf numFmtId="165" fontId="0" fillId="0" borderId="1" xfId="0" applyNumberFormat="1" applyFont="1" applyBorder="1" applyAlignment="1">
      <alignment horizontal="center"/>
    </xf>
    <xf numFmtId="0" fontId="0" fillId="0" borderId="0" xfId="0" applyFont="1" applyAlignment="1">
      <alignment horizontal="left" vertical="center" wrapText="1"/>
    </xf>
    <xf numFmtId="0" fontId="0"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0" fillId="0" borderId="1" xfId="0" quotePrefix="1" applyBorder="1"/>
    <xf numFmtId="49" fontId="0" fillId="0" borderId="1" xfId="0" applyNumberFormat="1" applyBorder="1"/>
    <xf numFmtId="14" fontId="0" fillId="0" borderId="1" xfId="0" applyNumberFormat="1" applyBorder="1" applyAlignment="1">
      <alignment horizontal="center"/>
    </xf>
    <xf numFmtId="0" fontId="0" fillId="0" borderId="1" xfId="0" applyFont="1" applyBorder="1"/>
    <xf numFmtId="0" fontId="0" fillId="0" borderId="0" xfId="0" applyBorder="1"/>
    <xf numFmtId="0" fontId="0" fillId="0" borderId="3" xfId="0" applyBorder="1"/>
    <xf numFmtId="0" fontId="0" fillId="0" borderId="0" xfId="0" quotePrefix="1" applyBorder="1"/>
    <xf numFmtId="49" fontId="0" fillId="0" borderId="0" xfId="0" applyNumberFormat="1" applyBorder="1"/>
    <xf numFmtId="165" fontId="0" fillId="0" borderId="0" xfId="0" applyNumberFormat="1" applyBorder="1" applyAlignment="1">
      <alignment horizontal="center"/>
    </xf>
    <xf numFmtId="14" fontId="0" fillId="0" borderId="0" xfId="0" applyNumberFormat="1" applyBorder="1" applyAlignment="1">
      <alignment horizontal="center"/>
    </xf>
    <xf numFmtId="4" fontId="0" fillId="0" borderId="0" xfId="0" applyNumberFormat="1" applyBorder="1"/>
    <xf numFmtId="4" fontId="0" fillId="0" borderId="0" xfId="0" applyNumberFormat="1"/>
    <xf numFmtId="49" fontId="0" fillId="0" borderId="0" xfId="0" applyNumberFormat="1" applyAlignment="1">
      <alignment horizontal="center"/>
    </xf>
    <xf numFmtId="0" fontId="0" fillId="0" borderId="0" xfId="0"/>
    <xf numFmtId="0" fontId="10"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wrapText="1"/>
    </xf>
    <xf numFmtId="0" fontId="10" fillId="5"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wrapText="1"/>
    </xf>
    <xf numFmtId="0" fontId="10" fillId="5" borderId="1" xfId="0" applyFont="1" applyFill="1" applyBorder="1" applyAlignment="1">
      <alignment horizontal="right" vertical="center" wrapText="1"/>
    </xf>
    <xf numFmtId="0" fontId="10" fillId="0" borderId="1" xfId="0" applyFont="1" applyBorder="1" applyAlignment="1">
      <alignment horizontal="right" vertical="center"/>
    </xf>
    <xf numFmtId="4" fontId="10" fillId="0" borderId="1" xfId="0" applyNumberFormat="1" applyFont="1" applyFill="1" applyBorder="1" applyAlignment="1">
      <alignment horizontal="right" vertical="center" wrapText="1"/>
    </xf>
    <xf numFmtId="0" fontId="10" fillId="0" borderId="1" xfId="0" applyFont="1" applyFill="1" applyBorder="1" applyAlignment="1">
      <alignment horizontal="right" vertical="center"/>
    </xf>
    <xf numFmtId="0" fontId="0" fillId="0" borderId="0" xfId="0" applyAlignment="1">
      <alignment horizontal="left"/>
    </xf>
    <xf numFmtId="0" fontId="6" fillId="0" borderId="0" xfId="0" applyFont="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2" xfId="0" applyBorder="1" applyAlignment="1">
      <alignment horizontal="center"/>
    </xf>
    <xf numFmtId="0" fontId="1" fillId="2" borderId="0" xfId="0" applyFont="1" applyFill="1" applyAlignment="1">
      <alignment horizont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fsw\DataArea\Documents\Formato_de_ajustes_a_MI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Formato de cambios"/>
      <sheetName val="Catálogos"/>
    </sheetNames>
    <sheetDataSet>
      <sheetData sheetId="0" refreshError="1"/>
      <sheetData sheetId="1" refreshError="1"/>
      <sheetData sheetId="2">
        <row r="2">
          <cell r="A2" t="str">
            <v>02 - Oficina de la Presidencia de la República</v>
          </cell>
          <cell r="D2" t="str">
            <v>Fin</v>
          </cell>
          <cell r="E2" t="str">
            <v>Objetivo</v>
          </cell>
          <cell r="P2" t="str">
            <v>Procede el cambio</v>
          </cell>
        </row>
        <row r="3">
          <cell r="A3" t="str">
            <v>04 - Gobernación</v>
          </cell>
          <cell r="D3" t="str">
            <v>Propósito</v>
          </cell>
          <cell r="E3" t="str">
            <v>Indicador</v>
          </cell>
          <cell r="P3" t="str">
            <v>Requiere ajustes</v>
          </cell>
        </row>
        <row r="4">
          <cell r="A4" t="str">
            <v>05 - Relaciones Exteriores</v>
          </cell>
          <cell r="D4" t="str">
            <v>Componente</v>
          </cell>
          <cell r="E4" t="str">
            <v>Medios_de_Verificación</v>
          </cell>
          <cell r="P4" t="str">
            <v>Improcedente</v>
          </cell>
        </row>
        <row r="5">
          <cell r="A5" t="str">
            <v>06 - Hacienda y Crédito Público</v>
          </cell>
          <cell r="D5" t="str">
            <v>Actividad</v>
          </cell>
          <cell r="E5" t="str">
            <v>Supuestos</v>
          </cell>
        </row>
        <row r="6">
          <cell r="A6" t="str">
            <v>07 - Defensa Nacional</v>
          </cell>
          <cell r="D6" t="str">
            <v>FID</v>
          </cell>
        </row>
        <row r="7">
          <cell r="A7" t="str">
            <v>08 - Agricultura y Desarrollo Rural</v>
          </cell>
        </row>
        <row r="8">
          <cell r="A8" t="str">
            <v>09 - Comunicaciones y Transportes</v>
          </cell>
        </row>
        <row r="9">
          <cell r="A9" t="str">
            <v>10 - Economía</v>
          </cell>
        </row>
        <row r="10">
          <cell r="A10" t="str">
            <v>11 - Educación Pública</v>
          </cell>
        </row>
        <row r="11">
          <cell r="A11" t="str">
            <v>12 - Salud</v>
          </cell>
        </row>
        <row r="12">
          <cell r="A12" t="str">
            <v>13 - Marina</v>
          </cell>
        </row>
        <row r="13">
          <cell r="A13" t="str">
            <v>14 - Trabajo y Previsión Social</v>
          </cell>
        </row>
        <row r="14">
          <cell r="A14" t="str">
            <v>15 - Desarrollo Agrario, Territorial y Urbano</v>
          </cell>
        </row>
        <row r="15">
          <cell r="A15" t="str">
            <v>16 - Medio Ambiente y Recursos Naturales</v>
          </cell>
        </row>
        <row r="16">
          <cell r="A16" t="str">
            <v>17 - Procuraduría General de la República</v>
          </cell>
        </row>
        <row r="17">
          <cell r="A17" t="str">
            <v>18 - Energía</v>
          </cell>
        </row>
        <row r="18">
          <cell r="A18" t="str">
            <v>19 - Aportaciones a Seguridad Social</v>
          </cell>
        </row>
        <row r="19">
          <cell r="A19" t="str">
            <v>20 - Bienestar</v>
          </cell>
        </row>
        <row r="20">
          <cell r="A20" t="str">
            <v>21 - Turismo</v>
          </cell>
        </row>
        <row r="21">
          <cell r="A21" t="str">
            <v>23 - Provisiones Salariales y Económicas</v>
          </cell>
        </row>
        <row r="22">
          <cell r="A22" t="str">
            <v>25 - Previsiones y Aportaciones para los Sistemas de Educación Básica, Normal, Tecnológica y de Adultos</v>
          </cell>
        </row>
        <row r="23">
          <cell r="A23" t="str">
            <v>27 - Función Pública</v>
          </cell>
        </row>
        <row r="24">
          <cell r="A24" t="str">
            <v>31 - Tribunales Agrarios</v>
          </cell>
        </row>
        <row r="25">
          <cell r="A25" t="str">
            <v>32 - Tribunal Federal de Justicia Administrativa</v>
          </cell>
        </row>
        <row r="26">
          <cell r="A26" t="str">
            <v>33 - Aportaciones Federales para Entidades Federativas y Municipios</v>
          </cell>
        </row>
        <row r="27">
          <cell r="A27" t="str">
            <v>35 - Comisión Nacional de los Derechos Humanos</v>
          </cell>
        </row>
        <row r="28">
          <cell r="A28" t="str">
            <v>37 - Consejería Jurídica del Ejecutivo Federal</v>
          </cell>
        </row>
        <row r="29">
          <cell r="A29" t="str">
            <v>38 - Consejo Nacional de Ciencia y Tecnología</v>
          </cell>
        </row>
        <row r="30">
          <cell r="A30" t="str">
            <v>45 - Comisión Reguladora de Energía</v>
          </cell>
        </row>
        <row r="31">
          <cell r="A31" t="str">
            <v>46 - Comisión Nacional de Hidrocarburos</v>
          </cell>
        </row>
        <row r="32">
          <cell r="A32" t="str">
            <v>47 - Entidades no Sectorizadas</v>
          </cell>
        </row>
        <row r="33">
          <cell r="A33" t="str">
            <v>48 - Cultura</v>
          </cell>
        </row>
        <row r="34">
          <cell r="A34" t="str">
            <v>50 - Instituto Mexicano del Seguro Social</v>
          </cell>
        </row>
        <row r="35">
          <cell r="A35" t="str">
            <v>51 - Instituto de Seguridad y Servicios Sociales de los Trabajadores del Estado</v>
          </cell>
        </row>
        <row r="36">
          <cell r="A36" t="str">
            <v>52 - Petróleos Mexicanos</v>
          </cell>
        </row>
        <row r="37">
          <cell r="A37" t="str">
            <v>53 - Comisión Federal de Electricidad</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FFDD-C1F4-4C35-A9E8-A233FFFD2999}">
  <dimension ref="A1:S1070"/>
  <sheetViews>
    <sheetView tabSelected="1" workbookViewId="0">
      <pane ySplit="4" topLeftCell="A1040" activePane="bottomLeft" state="frozen"/>
      <selection pane="bottomLeft" activeCell="O1046" sqref="O1046:O1049"/>
    </sheetView>
  </sheetViews>
  <sheetFormatPr baseColWidth="10" defaultColWidth="11.42578125" defaultRowHeight="15" x14ac:dyDescent="0.25"/>
  <cols>
    <col min="1" max="1" width="5.7109375" customWidth="1"/>
    <col min="2" max="2" width="26.42578125" customWidth="1"/>
    <col min="3" max="3" width="17.28515625" customWidth="1"/>
    <col min="4" max="4" width="20.140625" customWidth="1"/>
    <col min="5" max="5" width="16.28515625" style="28" customWidth="1"/>
    <col min="6" max="6" width="20.140625" customWidth="1"/>
    <col min="7" max="7" width="43.42578125" customWidth="1"/>
    <col min="8" max="8" width="16.85546875" customWidth="1"/>
    <col min="9" max="9" width="14.42578125" customWidth="1"/>
    <col min="10" max="10" width="19.140625" customWidth="1"/>
    <col min="11" max="11" width="18.5703125" customWidth="1"/>
    <col min="12" max="12" width="17" customWidth="1"/>
    <col min="13" max="13" width="18.7109375" customWidth="1"/>
    <col min="14" max="14" width="14.42578125" customWidth="1"/>
    <col min="15" max="15" width="16" customWidth="1"/>
    <col min="16" max="17" width="17.140625" customWidth="1"/>
    <col min="18" max="18" width="21.42578125" customWidth="1"/>
    <col min="19" max="19" width="19.7109375" bestFit="1" customWidth="1"/>
  </cols>
  <sheetData>
    <row r="1" spans="1:19" x14ac:dyDescent="0.25">
      <c r="A1" s="62" t="s">
        <v>3816</v>
      </c>
      <c r="B1" s="62"/>
      <c r="C1" s="62"/>
      <c r="D1" s="62"/>
      <c r="E1" s="62"/>
      <c r="F1" s="62"/>
      <c r="G1" s="62"/>
      <c r="H1" s="62"/>
      <c r="I1" s="62"/>
      <c r="J1" s="62"/>
      <c r="K1" s="62"/>
      <c r="L1" s="62"/>
      <c r="M1" s="62"/>
      <c r="N1" s="62"/>
      <c r="O1" s="62"/>
      <c r="P1" s="62"/>
      <c r="Q1" s="62"/>
      <c r="R1" s="62"/>
      <c r="S1" s="62"/>
    </row>
    <row r="2" spans="1:19" x14ac:dyDescent="0.25">
      <c r="A2" s="62" t="s">
        <v>83</v>
      </c>
      <c r="B2" s="62"/>
      <c r="C2" s="62"/>
      <c r="D2" s="62"/>
      <c r="E2" s="62"/>
      <c r="F2" s="62"/>
      <c r="G2" s="62"/>
      <c r="H2" s="62"/>
      <c r="I2" s="62"/>
      <c r="J2" s="62"/>
      <c r="K2" s="62"/>
      <c r="L2" s="62"/>
      <c r="M2" s="62"/>
      <c r="N2" s="62"/>
      <c r="O2" s="62"/>
      <c r="P2" s="62"/>
      <c r="Q2" s="62"/>
      <c r="R2" s="62"/>
      <c r="S2" s="62"/>
    </row>
    <row r="4" spans="1:19" ht="60" x14ac:dyDescent="0.25">
      <c r="A4" s="34" t="s">
        <v>0</v>
      </c>
      <c r="B4" s="34" t="s">
        <v>1</v>
      </c>
      <c r="C4" s="34" t="s">
        <v>2</v>
      </c>
      <c r="D4" s="34" t="s">
        <v>3</v>
      </c>
      <c r="E4" s="35" t="s">
        <v>100</v>
      </c>
      <c r="F4" s="34" t="s">
        <v>3596</v>
      </c>
      <c r="G4" s="34" t="s">
        <v>101</v>
      </c>
      <c r="H4" s="34" t="s">
        <v>4</v>
      </c>
      <c r="I4" s="34" t="s">
        <v>102</v>
      </c>
      <c r="J4" s="34" t="s">
        <v>5</v>
      </c>
      <c r="K4" s="34" t="s">
        <v>6</v>
      </c>
      <c r="L4" s="34" t="s">
        <v>7</v>
      </c>
      <c r="M4" s="34" t="s">
        <v>8</v>
      </c>
      <c r="N4" s="34" t="s">
        <v>9</v>
      </c>
      <c r="O4" s="34" t="s">
        <v>10</v>
      </c>
      <c r="P4" s="34" t="s">
        <v>11</v>
      </c>
      <c r="Q4" s="34" t="s">
        <v>1683</v>
      </c>
      <c r="R4" s="34" t="s">
        <v>103</v>
      </c>
      <c r="S4" s="34" t="s">
        <v>12</v>
      </c>
    </row>
    <row r="5" spans="1:19" x14ac:dyDescent="0.25">
      <c r="A5" s="36" t="s">
        <v>104</v>
      </c>
      <c r="B5" s="25" t="s">
        <v>3598</v>
      </c>
      <c r="C5" s="25" t="s">
        <v>1020</v>
      </c>
      <c r="D5" s="25" t="s">
        <v>1032</v>
      </c>
      <c r="E5" s="37" t="s">
        <v>150</v>
      </c>
      <c r="F5" s="25" t="s">
        <v>2981</v>
      </c>
      <c r="G5" s="25" t="s">
        <v>3378</v>
      </c>
      <c r="H5" s="37">
        <v>318962</v>
      </c>
      <c r="I5" s="37" t="s">
        <v>2527</v>
      </c>
      <c r="J5" s="25" t="s">
        <v>106</v>
      </c>
      <c r="K5" s="25" t="s">
        <v>13</v>
      </c>
      <c r="L5" s="25" t="s">
        <v>1639</v>
      </c>
      <c r="M5" s="27">
        <v>44575</v>
      </c>
      <c r="N5" s="38">
        <v>44699</v>
      </c>
      <c r="O5" s="26">
        <v>5460651</v>
      </c>
      <c r="P5" s="26">
        <v>5460651</v>
      </c>
      <c r="Q5" s="26">
        <f>O5-P5</f>
        <v>0</v>
      </c>
      <c r="R5" s="25" t="s">
        <v>107</v>
      </c>
      <c r="S5" s="25"/>
    </row>
    <row r="6" spans="1:19" x14ac:dyDescent="0.25">
      <c r="A6" s="36" t="s">
        <v>108</v>
      </c>
      <c r="B6" s="25" t="s">
        <v>383</v>
      </c>
      <c r="C6" s="25" t="s">
        <v>1020</v>
      </c>
      <c r="D6" s="25" t="s">
        <v>1033</v>
      </c>
      <c r="E6" s="37">
        <v>1702507</v>
      </c>
      <c r="F6" s="25" t="s">
        <v>2981</v>
      </c>
      <c r="G6" s="25" t="s">
        <v>3378</v>
      </c>
      <c r="H6" s="37">
        <v>318979</v>
      </c>
      <c r="I6" s="37" t="s">
        <v>1560</v>
      </c>
      <c r="J6" s="25" t="s">
        <v>106</v>
      </c>
      <c r="K6" s="25" t="s">
        <v>13</v>
      </c>
      <c r="L6" s="25" t="s">
        <v>1639</v>
      </c>
      <c r="M6" s="27">
        <v>44575</v>
      </c>
      <c r="N6" s="38">
        <v>44645</v>
      </c>
      <c r="O6" s="26">
        <v>2206934</v>
      </c>
      <c r="P6" s="26">
        <v>2206934</v>
      </c>
      <c r="Q6" s="26">
        <f t="shared" ref="Q6:Q69" si="0">O6-P6</f>
        <v>0</v>
      </c>
      <c r="R6" s="25" t="s">
        <v>107</v>
      </c>
      <c r="S6" s="25"/>
    </row>
    <row r="7" spans="1:19" x14ac:dyDescent="0.25">
      <c r="A7" s="36" t="s">
        <v>110</v>
      </c>
      <c r="B7" s="25" t="s">
        <v>427</v>
      </c>
      <c r="C7" s="25" t="s">
        <v>1020</v>
      </c>
      <c r="D7" s="25" t="s">
        <v>1034</v>
      </c>
      <c r="E7" s="37">
        <v>1800233</v>
      </c>
      <c r="F7" s="25" t="s">
        <v>2981</v>
      </c>
      <c r="G7" s="25" t="s">
        <v>3378</v>
      </c>
      <c r="H7" s="37">
        <v>318998</v>
      </c>
      <c r="I7" s="37" t="s">
        <v>1561</v>
      </c>
      <c r="J7" s="25" t="s">
        <v>106</v>
      </c>
      <c r="K7" s="25" t="s">
        <v>13</v>
      </c>
      <c r="L7" s="25" t="s">
        <v>1639</v>
      </c>
      <c r="M7" s="27">
        <v>44575</v>
      </c>
      <c r="N7" s="38">
        <v>44645</v>
      </c>
      <c r="O7" s="26">
        <v>5628000</v>
      </c>
      <c r="P7" s="26">
        <v>5628000</v>
      </c>
      <c r="Q7" s="26">
        <f t="shared" si="0"/>
        <v>0</v>
      </c>
      <c r="R7" s="25" t="s">
        <v>107</v>
      </c>
      <c r="S7" s="25"/>
    </row>
    <row r="8" spans="1:19" x14ac:dyDescent="0.25">
      <c r="A8" s="36" t="s">
        <v>111</v>
      </c>
      <c r="B8" s="25" t="s">
        <v>821</v>
      </c>
      <c r="C8" s="25" t="s">
        <v>1020</v>
      </c>
      <c r="D8" s="25" t="s">
        <v>1035</v>
      </c>
      <c r="E8" s="37">
        <v>1700016</v>
      </c>
      <c r="F8" s="25" t="s">
        <v>2981</v>
      </c>
      <c r="G8" s="25" t="s">
        <v>3378</v>
      </c>
      <c r="H8" s="37">
        <v>319003</v>
      </c>
      <c r="I8" s="37" t="s">
        <v>2977</v>
      </c>
      <c r="J8" s="25" t="s">
        <v>106</v>
      </c>
      <c r="K8" s="25" t="s">
        <v>13</v>
      </c>
      <c r="L8" s="25" t="s">
        <v>1639</v>
      </c>
      <c r="M8" s="27">
        <v>44575</v>
      </c>
      <c r="N8" s="31">
        <v>44720</v>
      </c>
      <c r="O8" s="26">
        <v>5529391</v>
      </c>
      <c r="P8" s="26">
        <v>5529391</v>
      </c>
      <c r="Q8" s="26">
        <f t="shared" si="0"/>
        <v>0</v>
      </c>
      <c r="R8" s="25" t="s">
        <v>107</v>
      </c>
      <c r="S8" s="25"/>
    </row>
    <row r="9" spans="1:19" x14ac:dyDescent="0.25">
      <c r="A9" s="36" t="s">
        <v>112</v>
      </c>
      <c r="B9" s="25" t="s">
        <v>261</v>
      </c>
      <c r="C9" s="25" t="s">
        <v>1020</v>
      </c>
      <c r="D9" s="25" t="s">
        <v>1036</v>
      </c>
      <c r="E9" s="37">
        <v>1702485</v>
      </c>
      <c r="F9" s="25" t="s">
        <v>2981</v>
      </c>
      <c r="G9" s="25" t="s">
        <v>3378</v>
      </c>
      <c r="H9" s="37">
        <v>319010</v>
      </c>
      <c r="I9" s="37" t="s">
        <v>1562</v>
      </c>
      <c r="J9" s="25" t="s">
        <v>106</v>
      </c>
      <c r="K9" s="25" t="s">
        <v>13</v>
      </c>
      <c r="L9" s="25" t="s">
        <v>1639</v>
      </c>
      <c r="M9" s="27">
        <v>44575</v>
      </c>
      <c r="N9" s="38">
        <v>44645</v>
      </c>
      <c r="O9" s="26">
        <v>4722000</v>
      </c>
      <c r="P9" s="26">
        <v>4722000</v>
      </c>
      <c r="Q9" s="26">
        <f t="shared" si="0"/>
        <v>0</v>
      </c>
      <c r="R9" s="25" t="s">
        <v>107</v>
      </c>
      <c r="S9" s="25"/>
    </row>
    <row r="10" spans="1:19" x14ac:dyDescent="0.25">
      <c r="A10" s="36" t="s">
        <v>113</v>
      </c>
      <c r="B10" s="25" t="s">
        <v>821</v>
      </c>
      <c r="C10" s="25" t="s">
        <v>1020</v>
      </c>
      <c r="D10" s="25" t="s">
        <v>1037</v>
      </c>
      <c r="E10" s="37">
        <v>1700016</v>
      </c>
      <c r="F10" s="25" t="s">
        <v>2981</v>
      </c>
      <c r="G10" s="25" t="s">
        <v>3378</v>
      </c>
      <c r="H10" s="37">
        <v>319014</v>
      </c>
      <c r="I10" s="37" t="s">
        <v>2978</v>
      </c>
      <c r="J10" s="25" t="s">
        <v>106</v>
      </c>
      <c r="K10" s="25" t="s">
        <v>13</v>
      </c>
      <c r="L10" s="25" t="s">
        <v>1639</v>
      </c>
      <c r="M10" s="27">
        <v>44575</v>
      </c>
      <c r="N10" s="38">
        <v>44720</v>
      </c>
      <c r="O10" s="26">
        <v>6450787</v>
      </c>
      <c r="P10" s="26">
        <v>6450787</v>
      </c>
      <c r="Q10" s="26">
        <f t="shared" si="0"/>
        <v>0</v>
      </c>
      <c r="R10" s="25" t="s">
        <v>107</v>
      </c>
      <c r="S10" s="25"/>
    </row>
    <row r="11" spans="1:19" x14ac:dyDescent="0.25">
      <c r="A11" s="36" t="s">
        <v>114</v>
      </c>
      <c r="B11" s="25" t="s">
        <v>249</v>
      </c>
      <c r="C11" s="25" t="s">
        <v>1021</v>
      </c>
      <c r="D11" s="25" t="s">
        <v>1038</v>
      </c>
      <c r="E11" s="37">
        <v>1702556</v>
      </c>
      <c r="F11" s="25" t="s">
        <v>2981</v>
      </c>
      <c r="G11" s="25" t="s">
        <v>3378</v>
      </c>
      <c r="H11" s="37">
        <v>318956</v>
      </c>
      <c r="I11" s="37" t="s">
        <v>1563</v>
      </c>
      <c r="J11" s="25" t="s">
        <v>106</v>
      </c>
      <c r="K11" s="25" t="s">
        <v>13</v>
      </c>
      <c r="L11" s="25" t="s">
        <v>1640</v>
      </c>
      <c r="M11" s="27">
        <v>44575</v>
      </c>
      <c r="N11" s="38">
        <v>44645</v>
      </c>
      <c r="O11" s="26">
        <v>1938300</v>
      </c>
      <c r="P11" s="26">
        <v>1938300</v>
      </c>
      <c r="Q11" s="26">
        <f t="shared" si="0"/>
        <v>0</v>
      </c>
      <c r="R11" s="25" t="s">
        <v>107</v>
      </c>
      <c r="S11" s="25"/>
    </row>
    <row r="12" spans="1:19" x14ac:dyDescent="0.25">
      <c r="A12" s="36" t="s">
        <v>117</v>
      </c>
      <c r="B12" s="25" t="s">
        <v>822</v>
      </c>
      <c r="C12" s="25" t="s">
        <v>1021</v>
      </c>
      <c r="D12" s="25" t="s">
        <v>1039</v>
      </c>
      <c r="E12" s="37">
        <v>1701599</v>
      </c>
      <c r="F12" s="25" t="s">
        <v>2981</v>
      </c>
      <c r="G12" s="25" t="s">
        <v>3378</v>
      </c>
      <c r="H12" s="37">
        <v>318959</v>
      </c>
      <c r="I12" s="37" t="s">
        <v>1564</v>
      </c>
      <c r="J12" s="25" t="s">
        <v>106</v>
      </c>
      <c r="K12" s="25" t="s">
        <v>13</v>
      </c>
      <c r="L12" s="25" t="s">
        <v>1640</v>
      </c>
      <c r="M12" s="27">
        <v>44575</v>
      </c>
      <c r="N12" s="38">
        <v>44644</v>
      </c>
      <c r="O12" s="26">
        <v>5185064</v>
      </c>
      <c r="P12" s="26">
        <v>5185064</v>
      </c>
      <c r="Q12" s="26">
        <f t="shared" si="0"/>
        <v>0</v>
      </c>
      <c r="R12" s="25" t="s">
        <v>107</v>
      </c>
      <c r="S12" s="25"/>
    </row>
    <row r="13" spans="1:19" x14ac:dyDescent="0.25">
      <c r="A13" s="36" t="s">
        <v>118</v>
      </c>
      <c r="B13" s="25" t="s">
        <v>3599</v>
      </c>
      <c r="C13" s="25" t="s">
        <v>1021</v>
      </c>
      <c r="D13" s="25" t="s">
        <v>1040</v>
      </c>
      <c r="E13" s="37" t="s">
        <v>148</v>
      </c>
      <c r="F13" s="25" t="s">
        <v>2981</v>
      </c>
      <c r="G13" s="25" t="s">
        <v>3378</v>
      </c>
      <c r="H13" s="37">
        <v>318965</v>
      </c>
      <c r="I13" s="37" t="s">
        <v>2528</v>
      </c>
      <c r="J13" s="25" t="s">
        <v>106</v>
      </c>
      <c r="K13" s="25" t="s">
        <v>13</v>
      </c>
      <c r="L13" s="25" t="s">
        <v>1640</v>
      </c>
      <c r="M13" s="27">
        <v>44575</v>
      </c>
      <c r="N13" s="38">
        <v>44720</v>
      </c>
      <c r="O13" s="26">
        <v>4800300</v>
      </c>
      <c r="P13" s="26">
        <v>4800300</v>
      </c>
      <c r="Q13" s="26">
        <f t="shared" si="0"/>
        <v>0</v>
      </c>
      <c r="R13" s="25" t="s">
        <v>107</v>
      </c>
      <c r="S13" s="25"/>
    </row>
    <row r="14" spans="1:19" x14ac:dyDescent="0.25">
      <c r="A14" s="36" t="s">
        <v>120</v>
      </c>
      <c r="B14" s="25" t="s">
        <v>252</v>
      </c>
      <c r="C14" s="25" t="s">
        <v>1021</v>
      </c>
      <c r="D14" s="25" t="s">
        <v>1041</v>
      </c>
      <c r="E14" s="37">
        <v>1703107</v>
      </c>
      <c r="F14" s="25" t="s">
        <v>2981</v>
      </c>
      <c r="G14" s="25" t="s">
        <v>3378</v>
      </c>
      <c r="H14" s="37">
        <v>318971</v>
      </c>
      <c r="I14" s="37" t="s">
        <v>1565</v>
      </c>
      <c r="J14" s="25" t="s">
        <v>106</v>
      </c>
      <c r="K14" s="25" t="s">
        <v>13</v>
      </c>
      <c r="L14" s="25" t="s">
        <v>1640</v>
      </c>
      <c r="M14" s="27">
        <v>44575</v>
      </c>
      <c r="N14" s="38">
        <v>44645</v>
      </c>
      <c r="O14" s="26">
        <v>3818317</v>
      </c>
      <c r="P14" s="26">
        <v>3818317</v>
      </c>
      <c r="Q14" s="26">
        <f t="shared" si="0"/>
        <v>0</v>
      </c>
      <c r="R14" s="25" t="s">
        <v>107</v>
      </c>
      <c r="S14" s="25"/>
    </row>
    <row r="15" spans="1:19" x14ac:dyDescent="0.25">
      <c r="A15" s="36" t="s">
        <v>121</v>
      </c>
      <c r="B15" s="25" t="s">
        <v>728</v>
      </c>
      <c r="C15" s="25" t="s">
        <v>1021</v>
      </c>
      <c r="D15" s="25" t="s">
        <v>1042</v>
      </c>
      <c r="E15" s="37">
        <v>1702928</v>
      </c>
      <c r="F15" s="25" t="s">
        <v>2981</v>
      </c>
      <c r="G15" s="25" t="s">
        <v>3378</v>
      </c>
      <c r="H15" s="37">
        <v>318973</v>
      </c>
      <c r="I15" s="37" t="s">
        <v>2529</v>
      </c>
      <c r="J15" s="25" t="s">
        <v>106</v>
      </c>
      <c r="K15" s="25" t="s">
        <v>13</v>
      </c>
      <c r="L15" s="25" t="s">
        <v>1640</v>
      </c>
      <c r="M15" s="27">
        <v>44575</v>
      </c>
      <c r="N15" s="38">
        <v>44658</v>
      </c>
      <c r="O15" s="26">
        <v>0</v>
      </c>
      <c r="P15" s="26">
        <v>0</v>
      </c>
      <c r="Q15" s="26">
        <f t="shared" si="0"/>
        <v>0</v>
      </c>
      <c r="R15" s="25" t="s">
        <v>3592</v>
      </c>
      <c r="S15" s="25"/>
    </row>
    <row r="16" spans="1:19" x14ac:dyDescent="0.25">
      <c r="A16" s="36" t="s">
        <v>122</v>
      </c>
      <c r="B16" s="25" t="s">
        <v>823</v>
      </c>
      <c r="C16" s="25" t="s">
        <v>1021</v>
      </c>
      <c r="D16" s="25" t="s">
        <v>1043</v>
      </c>
      <c r="E16" s="37">
        <v>1704122</v>
      </c>
      <c r="F16" s="25" t="s">
        <v>2981</v>
      </c>
      <c r="G16" s="25" t="s">
        <v>3378</v>
      </c>
      <c r="H16" s="37">
        <v>318994</v>
      </c>
      <c r="I16" s="37" t="s">
        <v>1566</v>
      </c>
      <c r="J16" s="25" t="s">
        <v>106</v>
      </c>
      <c r="K16" s="25" t="s">
        <v>13</v>
      </c>
      <c r="L16" s="25" t="s">
        <v>1640</v>
      </c>
      <c r="M16" s="27">
        <v>44575</v>
      </c>
      <c r="N16" s="38">
        <v>44645</v>
      </c>
      <c r="O16" s="26">
        <v>4101438</v>
      </c>
      <c r="P16" s="26">
        <v>4101438</v>
      </c>
      <c r="Q16" s="26">
        <f t="shared" si="0"/>
        <v>0</v>
      </c>
      <c r="R16" s="25" t="s">
        <v>107</v>
      </c>
      <c r="S16" s="25"/>
    </row>
    <row r="17" spans="1:19" x14ac:dyDescent="0.25">
      <c r="A17" s="36" t="s">
        <v>123</v>
      </c>
      <c r="B17" s="25" t="s">
        <v>823</v>
      </c>
      <c r="C17" s="25" t="s">
        <v>1021</v>
      </c>
      <c r="D17" s="25" t="s">
        <v>1044</v>
      </c>
      <c r="E17" s="37">
        <v>1704122</v>
      </c>
      <c r="F17" s="25" t="s">
        <v>2981</v>
      </c>
      <c r="G17" s="25" t="s">
        <v>3378</v>
      </c>
      <c r="H17" s="37">
        <v>319000</v>
      </c>
      <c r="I17" s="37" t="s">
        <v>1567</v>
      </c>
      <c r="J17" s="25" t="s">
        <v>106</v>
      </c>
      <c r="K17" s="25" t="s">
        <v>13</v>
      </c>
      <c r="L17" s="25" t="s">
        <v>1640</v>
      </c>
      <c r="M17" s="27">
        <v>44575</v>
      </c>
      <c r="N17" s="38">
        <v>44645</v>
      </c>
      <c r="O17" s="26">
        <v>1382395</v>
      </c>
      <c r="P17" s="26">
        <v>1382395</v>
      </c>
      <c r="Q17" s="26">
        <f t="shared" si="0"/>
        <v>0</v>
      </c>
      <c r="R17" s="25" t="s">
        <v>107</v>
      </c>
      <c r="S17" s="25"/>
    </row>
    <row r="18" spans="1:19" x14ac:dyDescent="0.25">
      <c r="A18" s="36" t="s">
        <v>124</v>
      </c>
      <c r="B18" s="25" t="s">
        <v>256</v>
      </c>
      <c r="C18" s="25" t="s">
        <v>1021</v>
      </c>
      <c r="D18" s="25" t="s">
        <v>1045</v>
      </c>
      <c r="E18" s="37">
        <v>1700980</v>
      </c>
      <c r="F18" s="25" t="s">
        <v>2981</v>
      </c>
      <c r="G18" s="25" t="s">
        <v>3378</v>
      </c>
      <c r="H18" s="37">
        <v>319008</v>
      </c>
      <c r="I18" s="37" t="s">
        <v>1568</v>
      </c>
      <c r="J18" s="25" t="s">
        <v>106</v>
      </c>
      <c r="K18" s="25" t="s">
        <v>13</v>
      </c>
      <c r="L18" s="25" t="s">
        <v>1640</v>
      </c>
      <c r="M18" s="27">
        <v>44575</v>
      </c>
      <c r="N18" s="38">
        <v>44644</v>
      </c>
      <c r="O18" s="26">
        <v>1355949</v>
      </c>
      <c r="P18" s="26">
        <v>1355949</v>
      </c>
      <c r="Q18" s="26">
        <f t="shared" si="0"/>
        <v>0</v>
      </c>
      <c r="R18" s="25" t="s">
        <v>107</v>
      </c>
      <c r="S18" s="25"/>
    </row>
    <row r="19" spans="1:19" x14ac:dyDescent="0.25">
      <c r="A19" s="36" t="s">
        <v>125</v>
      </c>
      <c r="B19" s="25" t="s">
        <v>824</v>
      </c>
      <c r="C19" s="25" t="s">
        <v>1021</v>
      </c>
      <c r="D19" s="25" t="s">
        <v>1046</v>
      </c>
      <c r="E19" s="37">
        <v>1704306</v>
      </c>
      <c r="F19" s="25" t="s">
        <v>2981</v>
      </c>
      <c r="G19" s="25" t="s">
        <v>3378</v>
      </c>
      <c r="H19" s="37">
        <v>319013</v>
      </c>
      <c r="I19" s="37" t="s">
        <v>1569</v>
      </c>
      <c r="J19" s="25" t="s">
        <v>106</v>
      </c>
      <c r="K19" s="25" t="s">
        <v>13</v>
      </c>
      <c r="L19" s="25" t="s">
        <v>1640</v>
      </c>
      <c r="M19" s="27">
        <v>44575</v>
      </c>
      <c r="N19" s="38">
        <v>44644</v>
      </c>
      <c r="O19" s="26">
        <v>4444598</v>
      </c>
      <c r="P19" s="26">
        <v>4444598</v>
      </c>
      <c r="Q19" s="26">
        <f t="shared" si="0"/>
        <v>0</v>
      </c>
      <c r="R19" s="25" t="s">
        <v>107</v>
      </c>
      <c r="S19" s="25"/>
    </row>
    <row r="20" spans="1:19" x14ac:dyDescent="0.25">
      <c r="A20" s="36" t="s">
        <v>126</v>
      </c>
      <c r="B20" s="25" t="s">
        <v>340</v>
      </c>
      <c r="C20" s="25" t="s">
        <v>115</v>
      </c>
      <c r="D20" s="25" t="s">
        <v>1047</v>
      </c>
      <c r="E20" s="37">
        <v>1702574</v>
      </c>
      <c r="F20" s="25" t="s">
        <v>2981</v>
      </c>
      <c r="G20" s="25" t="s">
        <v>3379</v>
      </c>
      <c r="H20" s="37" t="s">
        <v>116</v>
      </c>
      <c r="I20" s="37" t="s">
        <v>2530</v>
      </c>
      <c r="J20" s="25" t="s">
        <v>106</v>
      </c>
      <c r="K20" s="25" t="s">
        <v>13</v>
      </c>
      <c r="L20" s="25" t="s">
        <v>1641</v>
      </c>
      <c r="M20" s="27">
        <v>44575</v>
      </c>
      <c r="N20" s="38">
        <v>44650</v>
      </c>
      <c r="O20" s="26">
        <v>2565438.4700000002</v>
      </c>
      <c r="P20" s="26">
        <v>2565438.4700000002</v>
      </c>
      <c r="Q20" s="26">
        <f t="shared" si="0"/>
        <v>0</v>
      </c>
      <c r="R20" s="25" t="s">
        <v>107</v>
      </c>
      <c r="S20" s="25"/>
    </row>
    <row r="21" spans="1:19" x14ac:dyDescent="0.25">
      <c r="A21" s="36" t="s">
        <v>127</v>
      </c>
      <c r="B21" s="25" t="s">
        <v>825</v>
      </c>
      <c r="C21" s="25" t="s">
        <v>1022</v>
      </c>
      <c r="D21" s="25" t="s">
        <v>1048</v>
      </c>
      <c r="E21" s="37">
        <v>1801418</v>
      </c>
      <c r="F21" s="25" t="s">
        <v>2981</v>
      </c>
      <c r="G21" s="25" t="s">
        <v>3379</v>
      </c>
      <c r="H21" s="37">
        <v>315259</v>
      </c>
      <c r="I21" s="37" t="s">
        <v>1570</v>
      </c>
      <c r="J21" s="25" t="s">
        <v>106</v>
      </c>
      <c r="K21" s="25" t="s">
        <v>13</v>
      </c>
      <c r="L21" s="25" t="s">
        <v>1642</v>
      </c>
      <c r="M21" s="27">
        <v>44582</v>
      </c>
      <c r="N21" s="38">
        <v>44358</v>
      </c>
      <c r="O21" s="26">
        <v>93500</v>
      </c>
      <c r="P21" s="26">
        <v>93500</v>
      </c>
      <c r="Q21" s="26">
        <f t="shared" si="0"/>
        <v>0</v>
      </c>
      <c r="R21" s="25" t="s">
        <v>107</v>
      </c>
      <c r="S21" s="25"/>
    </row>
    <row r="22" spans="1:19" x14ac:dyDescent="0.25">
      <c r="A22" s="36" t="s">
        <v>128</v>
      </c>
      <c r="B22" s="25" t="s">
        <v>744</v>
      </c>
      <c r="C22" s="25" t="s">
        <v>1022</v>
      </c>
      <c r="D22" s="25" t="s">
        <v>1049</v>
      </c>
      <c r="E22" s="37">
        <v>1702438</v>
      </c>
      <c r="F22" s="25" t="s">
        <v>2981</v>
      </c>
      <c r="G22" s="25" t="s">
        <v>3379</v>
      </c>
      <c r="H22" s="37">
        <v>315372</v>
      </c>
      <c r="I22" s="37" t="s">
        <v>1571</v>
      </c>
      <c r="J22" s="25" t="s">
        <v>106</v>
      </c>
      <c r="K22" s="25" t="s">
        <v>13</v>
      </c>
      <c r="L22" s="25" t="s">
        <v>1642</v>
      </c>
      <c r="M22" s="27">
        <v>44582</v>
      </c>
      <c r="N22" s="38">
        <v>44358</v>
      </c>
      <c r="O22" s="26">
        <v>79300</v>
      </c>
      <c r="P22" s="26">
        <v>79300</v>
      </c>
      <c r="Q22" s="26">
        <f t="shared" si="0"/>
        <v>0</v>
      </c>
      <c r="R22" s="25" t="s">
        <v>107</v>
      </c>
      <c r="S22" s="25"/>
    </row>
    <row r="23" spans="1:19" x14ac:dyDescent="0.25">
      <c r="A23" s="36" t="s">
        <v>129</v>
      </c>
      <c r="B23" s="25" t="s">
        <v>744</v>
      </c>
      <c r="C23" s="25" t="s">
        <v>1022</v>
      </c>
      <c r="D23" s="25" t="s">
        <v>1050</v>
      </c>
      <c r="E23" s="37">
        <v>1702438</v>
      </c>
      <c r="F23" s="25" t="s">
        <v>2981</v>
      </c>
      <c r="G23" s="25" t="s">
        <v>3379</v>
      </c>
      <c r="H23" s="37">
        <v>315582</v>
      </c>
      <c r="I23" s="37" t="s">
        <v>1572</v>
      </c>
      <c r="J23" s="25" t="s">
        <v>106</v>
      </c>
      <c r="K23" s="25" t="s">
        <v>13</v>
      </c>
      <c r="L23" s="25" t="s">
        <v>1642</v>
      </c>
      <c r="M23" s="27">
        <v>44582</v>
      </c>
      <c r="N23" s="38">
        <v>44358</v>
      </c>
      <c r="O23" s="26">
        <v>95000</v>
      </c>
      <c r="P23" s="26">
        <v>95000</v>
      </c>
      <c r="Q23" s="26">
        <f t="shared" si="0"/>
        <v>0</v>
      </c>
      <c r="R23" s="25" t="s">
        <v>107</v>
      </c>
      <c r="S23" s="25"/>
    </row>
    <row r="24" spans="1:19" x14ac:dyDescent="0.25">
      <c r="A24" s="36" t="s">
        <v>130</v>
      </c>
      <c r="B24" s="25" t="s">
        <v>435</v>
      </c>
      <c r="C24" s="25" t="s">
        <v>1022</v>
      </c>
      <c r="D24" s="25" t="s">
        <v>1051</v>
      </c>
      <c r="E24" s="37">
        <v>1700238</v>
      </c>
      <c r="F24" s="25" t="s">
        <v>2981</v>
      </c>
      <c r="G24" s="25" t="s">
        <v>3379</v>
      </c>
      <c r="H24" s="37">
        <v>315612</v>
      </c>
      <c r="I24" s="37" t="s">
        <v>1573</v>
      </c>
      <c r="J24" s="25" t="s">
        <v>106</v>
      </c>
      <c r="K24" s="25" t="s">
        <v>13</v>
      </c>
      <c r="L24" s="25" t="s">
        <v>1642</v>
      </c>
      <c r="M24" s="27">
        <v>44582</v>
      </c>
      <c r="N24" s="38">
        <v>44358</v>
      </c>
      <c r="O24" s="26">
        <v>0</v>
      </c>
      <c r="P24" s="26">
        <v>0</v>
      </c>
      <c r="Q24" s="26">
        <f t="shared" si="0"/>
        <v>0</v>
      </c>
      <c r="R24" s="25" t="s">
        <v>2975</v>
      </c>
      <c r="S24" s="25"/>
    </row>
    <row r="25" spans="1:19" x14ac:dyDescent="0.25">
      <c r="A25" s="36" t="s">
        <v>131</v>
      </c>
      <c r="B25" s="25" t="s">
        <v>418</v>
      </c>
      <c r="C25" s="25" t="s">
        <v>1022</v>
      </c>
      <c r="D25" s="25" t="s">
        <v>1052</v>
      </c>
      <c r="E25" s="37">
        <v>1701509</v>
      </c>
      <c r="F25" s="25" t="s">
        <v>2981</v>
      </c>
      <c r="G25" s="25" t="s">
        <v>3379</v>
      </c>
      <c r="H25" s="37">
        <v>315614</v>
      </c>
      <c r="I25" s="37" t="s">
        <v>1574</v>
      </c>
      <c r="J25" s="25" t="s">
        <v>106</v>
      </c>
      <c r="K25" s="25" t="s">
        <v>13</v>
      </c>
      <c r="L25" s="25" t="s">
        <v>1642</v>
      </c>
      <c r="M25" s="27">
        <v>44582</v>
      </c>
      <c r="N25" s="38">
        <v>44358</v>
      </c>
      <c r="O25" s="26">
        <v>100000</v>
      </c>
      <c r="P25" s="26">
        <v>100000</v>
      </c>
      <c r="Q25" s="26">
        <f t="shared" si="0"/>
        <v>0</v>
      </c>
      <c r="R25" s="25" t="s">
        <v>107</v>
      </c>
      <c r="S25" s="25"/>
    </row>
    <row r="26" spans="1:19" x14ac:dyDescent="0.25">
      <c r="A26" s="36" t="s">
        <v>132</v>
      </c>
      <c r="B26" s="25" t="s">
        <v>432</v>
      </c>
      <c r="C26" s="25" t="s">
        <v>1022</v>
      </c>
      <c r="D26" s="25" t="s">
        <v>1053</v>
      </c>
      <c r="E26" s="37">
        <v>1702512</v>
      </c>
      <c r="F26" s="25" t="s">
        <v>2981</v>
      </c>
      <c r="G26" s="25" t="s">
        <v>3379</v>
      </c>
      <c r="H26" s="37">
        <v>315616</v>
      </c>
      <c r="I26" s="37" t="s">
        <v>2531</v>
      </c>
      <c r="J26" s="25" t="s">
        <v>106</v>
      </c>
      <c r="K26" s="25" t="s">
        <v>13</v>
      </c>
      <c r="L26" s="25" t="s">
        <v>1642</v>
      </c>
      <c r="M26" s="27">
        <v>44582</v>
      </c>
      <c r="N26" s="38">
        <v>44398</v>
      </c>
      <c r="O26" s="26">
        <v>100000</v>
      </c>
      <c r="P26" s="26">
        <v>100000</v>
      </c>
      <c r="Q26" s="26">
        <f t="shared" si="0"/>
        <v>0</v>
      </c>
      <c r="R26" s="25" t="s">
        <v>107</v>
      </c>
      <c r="S26" s="25"/>
    </row>
    <row r="27" spans="1:19" x14ac:dyDescent="0.25">
      <c r="A27" s="36" t="s">
        <v>133</v>
      </c>
      <c r="B27" s="25" t="s">
        <v>826</v>
      </c>
      <c r="C27" s="25" t="s">
        <v>1022</v>
      </c>
      <c r="D27" s="25" t="s">
        <v>1054</v>
      </c>
      <c r="E27" s="37">
        <v>1602282</v>
      </c>
      <c r="F27" s="25" t="s">
        <v>2981</v>
      </c>
      <c r="G27" s="25" t="s">
        <v>3379</v>
      </c>
      <c r="H27" s="37">
        <v>315660</v>
      </c>
      <c r="I27" s="37" t="s">
        <v>1575</v>
      </c>
      <c r="J27" s="25" t="s">
        <v>106</v>
      </c>
      <c r="K27" s="25" t="s">
        <v>13</v>
      </c>
      <c r="L27" s="25" t="s">
        <v>1642</v>
      </c>
      <c r="M27" s="27">
        <v>44582</v>
      </c>
      <c r="N27" s="38">
        <v>44389</v>
      </c>
      <c r="O27" s="26">
        <v>100000</v>
      </c>
      <c r="P27" s="26">
        <v>100000</v>
      </c>
      <c r="Q27" s="26">
        <f t="shared" si="0"/>
        <v>0</v>
      </c>
      <c r="R27" s="25" t="s">
        <v>107</v>
      </c>
      <c r="S27" s="25"/>
    </row>
    <row r="28" spans="1:19" x14ac:dyDescent="0.25">
      <c r="A28" s="36" t="s">
        <v>134</v>
      </c>
      <c r="B28" s="25" t="s">
        <v>709</v>
      </c>
      <c r="C28" s="25" t="s">
        <v>1022</v>
      </c>
      <c r="D28" s="25" t="s">
        <v>1055</v>
      </c>
      <c r="E28" s="37" t="s">
        <v>160</v>
      </c>
      <c r="F28" s="25" t="s">
        <v>2981</v>
      </c>
      <c r="G28" s="25" t="s">
        <v>3379</v>
      </c>
      <c r="H28" s="37">
        <v>315662</v>
      </c>
      <c r="I28" s="37" t="s">
        <v>1576</v>
      </c>
      <c r="J28" s="25" t="s">
        <v>106</v>
      </c>
      <c r="K28" s="25" t="s">
        <v>13</v>
      </c>
      <c r="L28" s="25" t="s">
        <v>1642</v>
      </c>
      <c r="M28" s="27">
        <v>44582</v>
      </c>
      <c r="N28" s="38">
        <v>44501</v>
      </c>
      <c r="O28" s="26">
        <v>100000</v>
      </c>
      <c r="P28" s="26">
        <v>100000</v>
      </c>
      <c r="Q28" s="26">
        <f t="shared" si="0"/>
        <v>0</v>
      </c>
      <c r="R28" s="25" t="s">
        <v>107</v>
      </c>
      <c r="S28" s="25"/>
    </row>
    <row r="29" spans="1:19" x14ac:dyDescent="0.25">
      <c r="A29" s="36" t="s">
        <v>136</v>
      </c>
      <c r="B29" s="25" t="s">
        <v>432</v>
      </c>
      <c r="C29" s="25" t="s">
        <v>1022</v>
      </c>
      <c r="D29" s="25" t="s">
        <v>1056</v>
      </c>
      <c r="E29" s="37">
        <v>1702512</v>
      </c>
      <c r="F29" s="25" t="s">
        <v>2981</v>
      </c>
      <c r="G29" s="25" t="s">
        <v>3379</v>
      </c>
      <c r="H29" s="37">
        <v>315663</v>
      </c>
      <c r="I29" s="37" t="s">
        <v>1577</v>
      </c>
      <c r="J29" s="25" t="s">
        <v>106</v>
      </c>
      <c r="K29" s="25" t="s">
        <v>13</v>
      </c>
      <c r="L29" s="25" t="s">
        <v>1642</v>
      </c>
      <c r="M29" s="27">
        <v>44582</v>
      </c>
      <c r="N29" s="38">
        <v>44398</v>
      </c>
      <c r="O29" s="26">
        <v>100000</v>
      </c>
      <c r="P29" s="26">
        <v>100000</v>
      </c>
      <c r="Q29" s="26">
        <f t="shared" si="0"/>
        <v>0</v>
      </c>
      <c r="R29" s="25" t="s">
        <v>107</v>
      </c>
      <c r="S29" s="25"/>
    </row>
    <row r="30" spans="1:19" x14ac:dyDescent="0.25">
      <c r="A30" s="36" t="s">
        <v>137</v>
      </c>
      <c r="B30" s="25" t="s">
        <v>14</v>
      </c>
      <c r="C30" s="25" t="s">
        <v>1022</v>
      </c>
      <c r="D30" s="25" t="s">
        <v>1057</v>
      </c>
      <c r="E30" s="37">
        <v>1702246</v>
      </c>
      <c r="F30" s="25" t="s">
        <v>2981</v>
      </c>
      <c r="G30" s="25" t="s">
        <v>3379</v>
      </c>
      <c r="H30" s="37">
        <v>315664</v>
      </c>
      <c r="I30" s="37" t="s">
        <v>1578</v>
      </c>
      <c r="J30" s="25" t="s">
        <v>106</v>
      </c>
      <c r="K30" s="25" t="s">
        <v>13</v>
      </c>
      <c r="L30" s="25" t="s">
        <v>1642</v>
      </c>
      <c r="M30" s="27">
        <v>44582</v>
      </c>
      <c r="N30" s="38">
        <v>44364</v>
      </c>
      <c r="O30" s="26">
        <v>100000</v>
      </c>
      <c r="P30" s="26">
        <v>100000</v>
      </c>
      <c r="Q30" s="26">
        <f t="shared" si="0"/>
        <v>0</v>
      </c>
      <c r="R30" s="25" t="s">
        <v>107</v>
      </c>
      <c r="S30" s="25"/>
    </row>
    <row r="31" spans="1:19" x14ac:dyDescent="0.25">
      <c r="A31" s="36" t="s">
        <v>138</v>
      </c>
      <c r="B31" s="25" t="s">
        <v>14</v>
      </c>
      <c r="C31" s="25" t="s">
        <v>1022</v>
      </c>
      <c r="D31" s="25" t="s">
        <v>1058</v>
      </c>
      <c r="E31" s="37">
        <v>1702246</v>
      </c>
      <c r="F31" s="25" t="s">
        <v>2981</v>
      </c>
      <c r="G31" s="25" t="s">
        <v>3379</v>
      </c>
      <c r="H31" s="37">
        <v>315666</v>
      </c>
      <c r="I31" s="37" t="s">
        <v>1579</v>
      </c>
      <c r="J31" s="25" t="s">
        <v>106</v>
      </c>
      <c r="K31" s="25" t="s">
        <v>13</v>
      </c>
      <c r="L31" s="25" t="s">
        <v>1642</v>
      </c>
      <c r="M31" s="27">
        <v>44582</v>
      </c>
      <c r="N31" s="38">
        <v>44358</v>
      </c>
      <c r="O31" s="26">
        <v>83290</v>
      </c>
      <c r="P31" s="26">
        <v>83290</v>
      </c>
      <c r="Q31" s="26">
        <f t="shared" si="0"/>
        <v>0</v>
      </c>
      <c r="R31" s="25" t="s">
        <v>107</v>
      </c>
      <c r="S31" s="25"/>
    </row>
    <row r="32" spans="1:19" x14ac:dyDescent="0.25">
      <c r="A32" s="36" t="s">
        <v>139</v>
      </c>
      <c r="B32" s="25" t="s">
        <v>427</v>
      </c>
      <c r="C32" s="25" t="s">
        <v>1022</v>
      </c>
      <c r="D32" s="25" t="s">
        <v>1059</v>
      </c>
      <c r="E32" s="37">
        <v>1800233</v>
      </c>
      <c r="F32" s="25" t="s">
        <v>2981</v>
      </c>
      <c r="G32" s="25" t="s">
        <v>3379</v>
      </c>
      <c r="H32" s="37">
        <v>315674</v>
      </c>
      <c r="I32" s="37" t="s">
        <v>1580</v>
      </c>
      <c r="J32" s="25" t="s">
        <v>106</v>
      </c>
      <c r="K32" s="25" t="s">
        <v>13</v>
      </c>
      <c r="L32" s="25" t="s">
        <v>1642</v>
      </c>
      <c r="M32" s="27">
        <v>44582</v>
      </c>
      <c r="N32" s="38">
        <v>44358</v>
      </c>
      <c r="O32" s="26">
        <v>100000</v>
      </c>
      <c r="P32" s="26">
        <v>100000</v>
      </c>
      <c r="Q32" s="26">
        <f t="shared" si="0"/>
        <v>0</v>
      </c>
      <c r="R32" s="25" t="s">
        <v>107</v>
      </c>
      <c r="S32" s="25"/>
    </row>
    <row r="33" spans="1:19" x14ac:dyDescent="0.25">
      <c r="A33" s="36" t="s">
        <v>140</v>
      </c>
      <c r="B33" s="25" t="s">
        <v>771</v>
      </c>
      <c r="C33" s="25" t="s">
        <v>1022</v>
      </c>
      <c r="D33" s="25" t="s">
        <v>1060</v>
      </c>
      <c r="E33" s="37">
        <v>1702914</v>
      </c>
      <c r="F33" s="25" t="s">
        <v>2981</v>
      </c>
      <c r="G33" s="25" t="s">
        <v>3379</v>
      </c>
      <c r="H33" s="37">
        <v>315680</v>
      </c>
      <c r="I33" s="37" t="s">
        <v>1581</v>
      </c>
      <c r="J33" s="25" t="s">
        <v>106</v>
      </c>
      <c r="K33" s="25" t="s">
        <v>13</v>
      </c>
      <c r="L33" s="25" t="s">
        <v>1642</v>
      </c>
      <c r="M33" s="27">
        <v>44582</v>
      </c>
      <c r="N33" s="38">
        <v>44389</v>
      </c>
      <c r="O33" s="26">
        <v>100000</v>
      </c>
      <c r="P33" s="26">
        <v>100000</v>
      </c>
      <c r="Q33" s="26">
        <f t="shared" si="0"/>
        <v>0</v>
      </c>
      <c r="R33" s="25" t="s">
        <v>107</v>
      </c>
      <c r="S33" s="25"/>
    </row>
    <row r="34" spans="1:19" x14ac:dyDescent="0.25">
      <c r="A34" s="36" t="s">
        <v>141</v>
      </c>
      <c r="B34" s="25" t="s">
        <v>437</v>
      </c>
      <c r="C34" s="25" t="s">
        <v>1022</v>
      </c>
      <c r="D34" s="25" t="s">
        <v>1061</v>
      </c>
      <c r="E34" s="37">
        <v>1700856</v>
      </c>
      <c r="F34" s="25" t="s">
        <v>2981</v>
      </c>
      <c r="G34" s="25" t="s">
        <v>3379</v>
      </c>
      <c r="H34" s="37">
        <v>315681</v>
      </c>
      <c r="I34" s="37" t="s">
        <v>1582</v>
      </c>
      <c r="J34" s="25" t="s">
        <v>106</v>
      </c>
      <c r="K34" s="25" t="s">
        <v>13</v>
      </c>
      <c r="L34" s="25" t="s">
        <v>1642</v>
      </c>
      <c r="M34" s="27">
        <v>44582</v>
      </c>
      <c r="N34" s="38">
        <v>44377</v>
      </c>
      <c r="O34" s="26">
        <v>100000</v>
      </c>
      <c r="P34" s="26">
        <v>100000</v>
      </c>
      <c r="Q34" s="26">
        <f t="shared" si="0"/>
        <v>0</v>
      </c>
      <c r="R34" s="25" t="s">
        <v>107</v>
      </c>
      <c r="S34" s="25"/>
    </row>
    <row r="35" spans="1:19" x14ac:dyDescent="0.25">
      <c r="A35" s="36" t="s">
        <v>142</v>
      </c>
      <c r="B35" s="25" t="s">
        <v>270</v>
      </c>
      <c r="C35" s="25" t="s">
        <v>1022</v>
      </c>
      <c r="D35" s="25" t="s">
        <v>1062</v>
      </c>
      <c r="E35" s="37">
        <v>1702466</v>
      </c>
      <c r="F35" s="25" t="s">
        <v>2981</v>
      </c>
      <c r="G35" s="25" t="s">
        <v>3379</v>
      </c>
      <c r="H35" s="37">
        <v>315685</v>
      </c>
      <c r="I35" s="37" t="s">
        <v>1583</v>
      </c>
      <c r="J35" s="25" t="s">
        <v>106</v>
      </c>
      <c r="K35" s="25" t="s">
        <v>13</v>
      </c>
      <c r="L35" s="25" t="s">
        <v>1642</v>
      </c>
      <c r="M35" s="27">
        <v>44582</v>
      </c>
      <c r="N35" s="38">
        <v>44364</v>
      </c>
      <c r="O35" s="26">
        <v>100000</v>
      </c>
      <c r="P35" s="26">
        <v>100000</v>
      </c>
      <c r="Q35" s="26">
        <f t="shared" si="0"/>
        <v>0</v>
      </c>
      <c r="R35" s="25" t="s">
        <v>107</v>
      </c>
      <c r="S35" s="25"/>
    </row>
    <row r="36" spans="1:19" x14ac:dyDescent="0.25">
      <c r="A36" s="36" t="s">
        <v>143</v>
      </c>
      <c r="B36" s="25" t="s">
        <v>827</v>
      </c>
      <c r="C36" s="25" t="s">
        <v>1022</v>
      </c>
      <c r="D36" s="25" t="s">
        <v>1063</v>
      </c>
      <c r="E36" s="37" t="s">
        <v>1522</v>
      </c>
      <c r="F36" s="25" t="s">
        <v>2981</v>
      </c>
      <c r="G36" s="25" t="s">
        <v>3379</v>
      </c>
      <c r="H36" s="37">
        <v>315687</v>
      </c>
      <c r="I36" s="37" t="s">
        <v>1584</v>
      </c>
      <c r="J36" s="25" t="s">
        <v>106</v>
      </c>
      <c r="K36" s="25" t="s">
        <v>13</v>
      </c>
      <c r="L36" s="25" t="s">
        <v>1642</v>
      </c>
      <c r="M36" s="27">
        <v>44582</v>
      </c>
      <c r="N36" s="38">
        <v>44501</v>
      </c>
      <c r="O36" s="26">
        <v>100000</v>
      </c>
      <c r="P36" s="26">
        <v>100000</v>
      </c>
      <c r="Q36" s="26">
        <f t="shared" si="0"/>
        <v>0</v>
      </c>
      <c r="R36" s="25" t="s">
        <v>107</v>
      </c>
      <c r="S36" s="25"/>
    </row>
    <row r="37" spans="1:19" x14ac:dyDescent="0.25">
      <c r="A37" s="36" t="s">
        <v>145</v>
      </c>
      <c r="B37" s="25" t="s">
        <v>403</v>
      </c>
      <c r="C37" s="25" t="s">
        <v>1022</v>
      </c>
      <c r="D37" s="25" t="s">
        <v>1064</v>
      </c>
      <c r="E37" s="37">
        <v>1702532</v>
      </c>
      <c r="F37" s="25" t="s">
        <v>2981</v>
      </c>
      <c r="G37" s="25" t="s">
        <v>3379</v>
      </c>
      <c r="H37" s="37">
        <v>315700</v>
      </c>
      <c r="I37" s="37" t="s">
        <v>1585</v>
      </c>
      <c r="J37" s="25" t="s">
        <v>106</v>
      </c>
      <c r="K37" s="25" t="s">
        <v>13</v>
      </c>
      <c r="L37" s="25" t="s">
        <v>1642</v>
      </c>
      <c r="M37" s="27">
        <v>44582</v>
      </c>
      <c r="N37" s="38">
        <v>44364</v>
      </c>
      <c r="O37" s="26">
        <v>0</v>
      </c>
      <c r="P37" s="26">
        <v>0</v>
      </c>
      <c r="Q37" s="26">
        <f t="shared" si="0"/>
        <v>0</v>
      </c>
      <c r="R37" s="25" t="s">
        <v>2975</v>
      </c>
      <c r="S37" s="25"/>
    </row>
    <row r="38" spans="1:19" x14ac:dyDescent="0.25">
      <c r="A38" s="36" t="s">
        <v>147</v>
      </c>
      <c r="B38" s="25" t="s">
        <v>14</v>
      </c>
      <c r="C38" s="25" t="s">
        <v>1022</v>
      </c>
      <c r="D38" s="25" t="s">
        <v>1065</v>
      </c>
      <c r="E38" s="37">
        <v>1702246</v>
      </c>
      <c r="F38" s="25" t="s">
        <v>2981</v>
      </c>
      <c r="G38" s="25" t="s">
        <v>3379</v>
      </c>
      <c r="H38" s="37">
        <v>315704</v>
      </c>
      <c r="I38" s="37" t="s">
        <v>1586</v>
      </c>
      <c r="J38" s="25" t="s">
        <v>106</v>
      </c>
      <c r="K38" s="25" t="s">
        <v>13</v>
      </c>
      <c r="L38" s="25" t="s">
        <v>1642</v>
      </c>
      <c r="M38" s="27">
        <v>44582</v>
      </c>
      <c r="N38" s="38">
        <v>44358</v>
      </c>
      <c r="O38" s="26">
        <v>100000</v>
      </c>
      <c r="P38" s="26">
        <v>100000</v>
      </c>
      <c r="Q38" s="26">
        <f t="shared" si="0"/>
        <v>0</v>
      </c>
      <c r="R38" s="25" t="s">
        <v>107</v>
      </c>
      <c r="S38" s="25"/>
    </row>
    <row r="39" spans="1:19" x14ac:dyDescent="0.25">
      <c r="A39" s="36" t="s">
        <v>149</v>
      </c>
      <c r="B39" s="25" t="s">
        <v>828</v>
      </c>
      <c r="C39" s="25" t="s">
        <v>1022</v>
      </c>
      <c r="D39" s="25" t="s">
        <v>1066</v>
      </c>
      <c r="E39" s="37">
        <v>1800014</v>
      </c>
      <c r="F39" s="25" t="s">
        <v>2981</v>
      </c>
      <c r="G39" s="25" t="s">
        <v>3379</v>
      </c>
      <c r="H39" s="37">
        <v>315709</v>
      </c>
      <c r="I39" s="37" t="s">
        <v>1587</v>
      </c>
      <c r="J39" s="25" t="s">
        <v>106</v>
      </c>
      <c r="K39" s="25" t="s">
        <v>13</v>
      </c>
      <c r="L39" s="25" t="s">
        <v>1642</v>
      </c>
      <c r="M39" s="27">
        <v>44582</v>
      </c>
      <c r="N39" s="38">
        <v>44368</v>
      </c>
      <c r="O39" s="26">
        <v>100000</v>
      </c>
      <c r="P39" s="26">
        <v>100000</v>
      </c>
      <c r="Q39" s="26">
        <f t="shared" si="0"/>
        <v>0</v>
      </c>
      <c r="R39" s="25" t="s">
        <v>107</v>
      </c>
      <c r="S39" s="25"/>
    </row>
    <row r="40" spans="1:19" x14ac:dyDescent="0.25">
      <c r="A40" s="36" t="s">
        <v>151</v>
      </c>
      <c r="B40" s="25" t="s">
        <v>826</v>
      </c>
      <c r="C40" s="25" t="s">
        <v>1022</v>
      </c>
      <c r="D40" s="25" t="s">
        <v>1067</v>
      </c>
      <c r="E40" s="37">
        <v>1602282</v>
      </c>
      <c r="F40" s="25" t="s">
        <v>2981</v>
      </c>
      <c r="G40" s="25" t="s">
        <v>3379</v>
      </c>
      <c r="H40" s="37">
        <v>315712</v>
      </c>
      <c r="I40" s="37" t="s">
        <v>1588</v>
      </c>
      <c r="J40" s="25" t="s">
        <v>106</v>
      </c>
      <c r="K40" s="25" t="s">
        <v>13</v>
      </c>
      <c r="L40" s="25" t="s">
        <v>1642</v>
      </c>
      <c r="M40" s="27">
        <v>44582</v>
      </c>
      <c r="N40" s="38">
        <v>44389</v>
      </c>
      <c r="O40" s="26">
        <v>90500</v>
      </c>
      <c r="P40" s="26">
        <v>90500</v>
      </c>
      <c r="Q40" s="26">
        <f t="shared" si="0"/>
        <v>0</v>
      </c>
      <c r="R40" s="25" t="s">
        <v>107</v>
      </c>
      <c r="S40" s="25"/>
    </row>
    <row r="41" spans="1:19" x14ac:dyDescent="0.25">
      <c r="A41" s="36" t="s">
        <v>153</v>
      </c>
      <c r="B41" s="25" t="s">
        <v>829</v>
      </c>
      <c r="C41" s="25" t="s">
        <v>1022</v>
      </c>
      <c r="D41" s="25" t="s">
        <v>1068</v>
      </c>
      <c r="E41" s="37" t="s">
        <v>1523</v>
      </c>
      <c r="F41" s="25" t="s">
        <v>2981</v>
      </c>
      <c r="G41" s="25" t="s">
        <v>3379</v>
      </c>
      <c r="H41" s="37">
        <v>315724</v>
      </c>
      <c r="I41" s="37" t="s">
        <v>1685</v>
      </c>
      <c r="J41" s="25" t="s">
        <v>106</v>
      </c>
      <c r="K41" s="25" t="s">
        <v>13</v>
      </c>
      <c r="L41" s="25" t="s">
        <v>1642</v>
      </c>
      <c r="M41" s="27">
        <v>44582</v>
      </c>
      <c r="N41" s="38">
        <v>44368</v>
      </c>
      <c r="O41" s="26">
        <v>0</v>
      </c>
      <c r="P41" s="26">
        <v>0</v>
      </c>
      <c r="Q41" s="26">
        <f t="shared" si="0"/>
        <v>0</v>
      </c>
      <c r="R41" s="25" t="s">
        <v>3592</v>
      </c>
      <c r="S41" s="25"/>
    </row>
    <row r="42" spans="1:19" x14ac:dyDescent="0.25">
      <c r="A42" s="36" t="s">
        <v>155</v>
      </c>
      <c r="B42" s="25" t="s">
        <v>225</v>
      </c>
      <c r="C42" s="25" t="s">
        <v>1022</v>
      </c>
      <c r="D42" s="25" t="s">
        <v>1069</v>
      </c>
      <c r="E42" s="37" t="s">
        <v>226</v>
      </c>
      <c r="F42" s="25" t="s">
        <v>2981</v>
      </c>
      <c r="G42" s="25" t="s">
        <v>3379</v>
      </c>
      <c r="H42" s="37">
        <v>315731</v>
      </c>
      <c r="I42" s="37" t="s">
        <v>1589</v>
      </c>
      <c r="J42" s="25" t="s">
        <v>106</v>
      </c>
      <c r="K42" s="25" t="s">
        <v>13</v>
      </c>
      <c r="L42" s="25" t="s">
        <v>1642</v>
      </c>
      <c r="M42" s="27">
        <v>44582</v>
      </c>
      <c r="N42" s="38">
        <v>44364</v>
      </c>
      <c r="O42" s="26">
        <v>80000</v>
      </c>
      <c r="P42" s="26">
        <v>80000</v>
      </c>
      <c r="Q42" s="26">
        <f t="shared" si="0"/>
        <v>0</v>
      </c>
      <c r="R42" s="25" t="s">
        <v>107</v>
      </c>
      <c r="S42" s="25"/>
    </row>
    <row r="43" spans="1:19" x14ac:dyDescent="0.25">
      <c r="A43" s="36" t="s">
        <v>157</v>
      </c>
      <c r="B43" s="25" t="s">
        <v>830</v>
      </c>
      <c r="C43" s="25" t="s">
        <v>1022</v>
      </c>
      <c r="D43" s="25" t="s">
        <v>1070</v>
      </c>
      <c r="E43" s="37">
        <v>1801454</v>
      </c>
      <c r="F43" s="25" t="s">
        <v>2981</v>
      </c>
      <c r="G43" s="25" t="s">
        <v>3379</v>
      </c>
      <c r="H43" s="37">
        <v>315738</v>
      </c>
      <c r="I43" s="37" t="s">
        <v>1590</v>
      </c>
      <c r="J43" s="25" t="s">
        <v>106</v>
      </c>
      <c r="K43" s="25" t="s">
        <v>13</v>
      </c>
      <c r="L43" s="25" t="s">
        <v>1642</v>
      </c>
      <c r="M43" s="27">
        <v>44582</v>
      </c>
      <c r="N43" s="38">
        <v>44389</v>
      </c>
      <c r="O43" s="26">
        <v>100000</v>
      </c>
      <c r="P43" s="26">
        <v>100000</v>
      </c>
      <c r="Q43" s="26">
        <f t="shared" si="0"/>
        <v>0</v>
      </c>
      <c r="R43" s="25" t="s">
        <v>107</v>
      </c>
      <c r="S43" s="25"/>
    </row>
    <row r="44" spans="1:19" x14ac:dyDescent="0.25">
      <c r="A44" s="36" t="s">
        <v>159</v>
      </c>
      <c r="B44" s="25" t="s">
        <v>430</v>
      </c>
      <c r="C44" s="25" t="s">
        <v>1022</v>
      </c>
      <c r="D44" s="25" t="s">
        <v>1071</v>
      </c>
      <c r="E44" s="37">
        <v>1702404</v>
      </c>
      <c r="F44" s="25" t="s">
        <v>2981</v>
      </c>
      <c r="G44" s="25" t="s">
        <v>3379</v>
      </c>
      <c r="H44" s="37">
        <v>315739</v>
      </c>
      <c r="I44" s="37" t="s">
        <v>1591</v>
      </c>
      <c r="J44" s="25" t="s">
        <v>106</v>
      </c>
      <c r="K44" s="25" t="s">
        <v>13</v>
      </c>
      <c r="L44" s="25" t="s">
        <v>1642</v>
      </c>
      <c r="M44" s="27">
        <v>44582</v>
      </c>
      <c r="N44" s="38">
        <v>44358</v>
      </c>
      <c r="O44" s="26">
        <v>100000</v>
      </c>
      <c r="P44" s="26">
        <v>100000</v>
      </c>
      <c r="Q44" s="26">
        <f t="shared" si="0"/>
        <v>0</v>
      </c>
      <c r="R44" s="25" t="s">
        <v>107</v>
      </c>
      <c r="S44" s="25"/>
    </row>
    <row r="45" spans="1:19" x14ac:dyDescent="0.25">
      <c r="A45" s="36" t="s">
        <v>161</v>
      </c>
      <c r="B45" s="25" t="s">
        <v>432</v>
      </c>
      <c r="C45" s="25" t="s">
        <v>1022</v>
      </c>
      <c r="D45" s="25" t="s">
        <v>1072</v>
      </c>
      <c r="E45" s="37">
        <v>1702512</v>
      </c>
      <c r="F45" s="25" t="s">
        <v>2981</v>
      </c>
      <c r="G45" s="25" t="s">
        <v>3379</v>
      </c>
      <c r="H45" s="37">
        <v>315748</v>
      </c>
      <c r="I45" s="37" t="s">
        <v>1592</v>
      </c>
      <c r="J45" s="25" t="s">
        <v>106</v>
      </c>
      <c r="K45" s="25" t="s">
        <v>13</v>
      </c>
      <c r="L45" s="25" t="s">
        <v>1642</v>
      </c>
      <c r="M45" s="27">
        <v>44582</v>
      </c>
      <c r="N45" s="38">
        <v>44398</v>
      </c>
      <c r="O45" s="26">
        <v>88000</v>
      </c>
      <c r="P45" s="26">
        <v>88000</v>
      </c>
      <c r="Q45" s="26">
        <f t="shared" si="0"/>
        <v>0</v>
      </c>
      <c r="R45" s="25" t="s">
        <v>107</v>
      </c>
      <c r="S45" s="25"/>
    </row>
    <row r="46" spans="1:19" x14ac:dyDescent="0.25">
      <c r="A46" s="36" t="s">
        <v>163</v>
      </c>
      <c r="B46" s="25" t="s">
        <v>437</v>
      </c>
      <c r="C46" s="25" t="s">
        <v>1022</v>
      </c>
      <c r="D46" s="25" t="s">
        <v>1073</v>
      </c>
      <c r="E46" s="37">
        <v>1700856</v>
      </c>
      <c r="F46" s="25" t="s">
        <v>2981</v>
      </c>
      <c r="G46" s="25" t="s">
        <v>3379</v>
      </c>
      <c r="H46" s="37">
        <v>315749</v>
      </c>
      <c r="I46" s="37" t="s">
        <v>1593</v>
      </c>
      <c r="J46" s="25" t="s">
        <v>106</v>
      </c>
      <c r="K46" s="25" t="s">
        <v>13</v>
      </c>
      <c r="L46" s="25" t="s">
        <v>1642</v>
      </c>
      <c r="M46" s="27">
        <v>44582</v>
      </c>
      <c r="N46" s="38">
        <v>44377</v>
      </c>
      <c r="O46" s="26">
        <v>100000</v>
      </c>
      <c r="P46" s="26">
        <v>100000</v>
      </c>
      <c r="Q46" s="26">
        <f t="shared" si="0"/>
        <v>0</v>
      </c>
      <c r="R46" s="25" t="s">
        <v>107</v>
      </c>
      <c r="S46" s="25"/>
    </row>
    <row r="47" spans="1:19" x14ac:dyDescent="0.25">
      <c r="A47" s="36" t="s">
        <v>165</v>
      </c>
      <c r="B47" s="25" t="s">
        <v>831</v>
      </c>
      <c r="C47" s="25" t="s">
        <v>1022</v>
      </c>
      <c r="D47" s="25" t="s">
        <v>1074</v>
      </c>
      <c r="E47" s="37">
        <v>1702930</v>
      </c>
      <c r="F47" s="25" t="s">
        <v>2981</v>
      </c>
      <c r="G47" s="25" t="s">
        <v>3379</v>
      </c>
      <c r="H47" s="37">
        <v>315754</v>
      </c>
      <c r="I47" s="37" t="s">
        <v>1594</v>
      </c>
      <c r="J47" s="25" t="s">
        <v>106</v>
      </c>
      <c r="K47" s="25" t="s">
        <v>13</v>
      </c>
      <c r="L47" s="25" t="s">
        <v>1642</v>
      </c>
      <c r="M47" s="27">
        <v>44582</v>
      </c>
      <c r="N47" s="38">
        <v>44368</v>
      </c>
      <c r="O47" s="26">
        <v>100000</v>
      </c>
      <c r="P47" s="26">
        <v>100000</v>
      </c>
      <c r="Q47" s="26">
        <f t="shared" si="0"/>
        <v>0</v>
      </c>
      <c r="R47" s="25" t="s">
        <v>107</v>
      </c>
      <c r="S47" s="25"/>
    </row>
    <row r="48" spans="1:19" x14ac:dyDescent="0.25">
      <c r="A48" s="36" t="s">
        <v>168</v>
      </c>
      <c r="B48" s="25" t="s">
        <v>832</v>
      </c>
      <c r="C48" s="25" t="s">
        <v>21</v>
      </c>
      <c r="D48" s="25" t="s">
        <v>1075</v>
      </c>
      <c r="E48" s="37">
        <v>1701847</v>
      </c>
      <c r="F48" s="25" t="s">
        <v>2981</v>
      </c>
      <c r="G48" s="25" t="s">
        <v>3380</v>
      </c>
      <c r="H48" s="37" t="s">
        <v>116</v>
      </c>
      <c r="I48" s="37" t="s">
        <v>1595</v>
      </c>
      <c r="J48" s="25" t="s">
        <v>106</v>
      </c>
      <c r="K48" s="25" t="s">
        <v>13</v>
      </c>
      <c r="L48" s="25" t="s">
        <v>1643</v>
      </c>
      <c r="M48" s="27">
        <v>44582</v>
      </c>
      <c r="N48" s="38">
        <v>44586</v>
      </c>
      <c r="O48" s="26">
        <v>89998000</v>
      </c>
      <c r="P48" s="26">
        <v>89998000</v>
      </c>
      <c r="Q48" s="26">
        <f t="shared" si="0"/>
        <v>0</v>
      </c>
      <c r="R48" s="25" t="s">
        <v>107</v>
      </c>
      <c r="S48" s="25"/>
    </row>
    <row r="49" spans="1:19" x14ac:dyDescent="0.25">
      <c r="A49" s="36" t="s">
        <v>170</v>
      </c>
      <c r="B49" s="25" t="s">
        <v>171</v>
      </c>
      <c r="C49" s="25" t="s">
        <v>577</v>
      </c>
      <c r="D49" s="25" t="s">
        <v>596</v>
      </c>
      <c r="E49" s="37">
        <v>1800199</v>
      </c>
      <c r="F49" s="25" t="s">
        <v>2981</v>
      </c>
      <c r="G49" s="25" t="s">
        <v>3378</v>
      </c>
      <c r="H49" s="37">
        <v>317557</v>
      </c>
      <c r="I49" s="37" t="s">
        <v>597</v>
      </c>
      <c r="J49" s="25" t="s">
        <v>106</v>
      </c>
      <c r="K49" s="25" t="s">
        <v>13</v>
      </c>
      <c r="L49" s="25" t="s">
        <v>1644</v>
      </c>
      <c r="M49" s="27">
        <v>44582</v>
      </c>
      <c r="N49" s="38">
        <v>44453</v>
      </c>
      <c r="O49" s="26">
        <v>3740173.2</v>
      </c>
      <c r="P49" s="26">
        <v>3740173.2</v>
      </c>
      <c r="Q49" s="26">
        <f t="shared" si="0"/>
        <v>0</v>
      </c>
      <c r="R49" s="25" t="s">
        <v>107</v>
      </c>
      <c r="S49" s="25"/>
    </row>
    <row r="50" spans="1:19" x14ac:dyDescent="0.25">
      <c r="A50" s="36" t="s">
        <v>172</v>
      </c>
      <c r="B50" s="25" t="s">
        <v>591</v>
      </c>
      <c r="C50" s="25" t="s">
        <v>577</v>
      </c>
      <c r="D50" s="25" t="s">
        <v>592</v>
      </c>
      <c r="E50" s="37" t="s">
        <v>593</v>
      </c>
      <c r="F50" s="25" t="s">
        <v>2981</v>
      </c>
      <c r="G50" s="25" t="s">
        <v>3378</v>
      </c>
      <c r="H50" s="37">
        <v>316642</v>
      </c>
      <c r="I50" s="37" t="s">
        <v>594</v>
      </c>
      <c r="J50" s="25" t="s">
        <v>106</v>
      </c>
      <c r="K50" s="25" t="s">
        <v>13</v>
      </c>
      <c r="L50" s="25" t="s">
        <v>1644</v>
      </c>
      <c r="M50" s="27">
        <v>44582</v>
      </c>
      <c r="N50" s="38">
        <v>44453</v>
      </c>
      <c r="O50" s="26">
        <v>4030000</v>
      </c>
      <c r="P50" s="26">
        <v>4030000</v>
      </c>
      <c r="Q50" s="26">
        <f t="shared" si="0"/>
        <v>0</v>
      </c>
      <c r="R50" s="25" t="s">
        <v>107</v>
      </c>
      <c r="S50" s="25"/>
    </row>
    <row r="51" spans="1:19" x14ac:dyDescent="0.25">
      <c r="A51" s="36" t="s">
        <v>174</v>
      </c>
      <c r="B51" s="25" t="s">
        <v>586</v>
      </c>
      <c r="C51" s="25" t="s">
        <v>577</v>
      </c>
      <c r="D51" s="25" t="s">
        <v>587</v>
      </c>
      <c r="E51" s="37" t="s">
        <v>588</v>
      </c>
      <c r="F51" s="25" t="s">
        <v>2981</v>
      </c>
      <c r="G51" s="25" t="s">
        <v>3378</v>
      </c>
      <c r="H51" s="37">
        <v>316537</v>
      </c>
      <c r="I51" s="37" t="s">
        <v>589</v>
      </c>
      <c r="J51" s="25" t="s">
        <v>106</v>
      </c>
      <c r="K51" s="25" t="s">
        <v>13</v>
      </c>
      <c r="L51" s="25" t="s">
        <v>1644</v>
      </c>
      <c r="M51" s="27">
        <v>44582</v>
      </c>
      <c r="N51" s="38">
        <v>44456</v>
      </c>
      <c r="O51" s="26">
        <v>5508522</v>
      </c>
      <c r="P51" s="26">
        <v>5508522</v>
      </c>
      <c r="Q51" s="26">
        <f t="shared" si="0"/>
        <v>0</v>
      </c>
      <c r="R51" s="25" t="s">
        <v>107</v>
      </c>
      <c r="S51" s="25"/>
    </row>
    <row r="52" spans="1:19" x14ac:dyDescent="0.25">
      <c r="A52" s="36" t="s">
        <v>175</v>
      </c>
      <c r="B52" s="25" t="s">
        <v>204</v>
      </c>
      <c r="C52" s="25" t="s">
        <v>577</v>
      </c>
      <c r="D52" s="25" t="s">
        <v>599</v>
      </c>
      <c r="E52" s="37" t="s">
        <v>205</v>
      </c>
      <c r="F52" s="25" t="s">
        <v>2981</v>
      </c>
      <c r="G52" s="25" t="s">
        <v>3378</v>
      </c>
      <c r="H52" s="37">
        <v>317663</v>
      </c>
      <c r="I52" s="37" t="s">
        <v>600</v>
      </c>
      <c r="J52" s="25" t="s">
        <v>106</v>
      </c>
      <c r="K52" s="25" t="s">
        <v>13</v>
      </c>
      <c r="L52" s="25" t="s">
        <v>1644</v>
      </c>
      <c r="M52" s="27">
        <v>44582</v>
      </c>
      <c r="N52" s="38">
        <v>44453</v>
      </c>
      <c r="O52" s="26">
        <v>3992500.4</v>
      </c>
      <c r="P52" s="26">
        <v>3992500.4</v>
      </c>
      <c r="Q52" s="26">
        <f t="shared" si="0"/>
        <v>0</v>
      </c>
      <c r="R52" s="25" t="s">
        <v>107</v>
      </c>
      <c r="S52" s="25"/>
    </row>
    <row r="53" spans="1:19" x14ac:dyDescent="0.25">
      <c r="A53" s="36" t="s">
        <v>176</v>
      </c>
      <c r="B53" s="25" t="s">
        <v>576</v>
      </c>
      <c r="C53" s="25" t="s">
        <v>577</v>
      </c>
      <c r="D53" s="25" t="s">
        <v>578</v>
      </c>
      <c r="E53" s="37">
        <v>1600380</v>
      </c>
      <c r="F53" s="25" t="s">
        <v>2981</v>
      </c>
      <c r="G53" s="25" t="s">
        <v>3378</v>
      </c>
      <c r="H53" s="37">
        <v>316370</v>
      </c>
      <c r="I53" s="37" t="s">
        <v>579</v>
      </c>
      <c r="J53" s="25" t="s">
        <v>106</v>
      </c>
      <c r="K53" s="25" t="s">
        <v>13</v>
      </c>
      <c r="L53" s="25" t="s">
        <v>1644</v>
      </c>
      <c r="M53" s="27">
        <v>44582</v>
      </c>
      <c r="N53" s="38">
        <v>44453</v>
      </c>
      <c r="O53" s="26">
        <v>5371690.3799999999</v>
      </c>
      <c r="P53" s="26">
        <v>5371690.3799999999</v>
      </c>
      <c r="Q53" s="26">
        <f t="shared" si="0"/>
        <v>0</v>
      </c>
      <c r="R53" s="25" t="s">
        <v>107</v>
      </c>
      <c r="S53" s="25"/>
    </row>
    <row r="54" spans="1:19" x14ac:dyDescent="0.25">
      <c r="A54" s="36" t="s">
        <v>177</v>
      </c>
      <c r="B54" s="25" t="s">
        <v>582</v>
      </c>
      <c r="C54" s="25" t="s">
        <v>577</v>
      </c>
      <c r="D54" s="25" t="s">
        <v>583</v>
      </c>
      <c r="E54" s="37">
        <v>1700131</v>
      </c>
      <c r="F54" s="25" t="s">
        <v>2981</v>
      </c>
      <c r="G54" s="25" t="s">
        <v>3378</v>
      </c>
      <c r="H54" s="37">
        <v>316500</v>
      </c>
      <c r="I54" s="37" t="s">
        <v>584</v>
      </c>
      <c r="J54" s="25" t="s">
        <v>106</v>
      </c>
      <c r="K54" s="25" t="s">
        <v>13</v>
      </c>
      <c r="L54" s="25" t="s">
        <v>1644</v>
      </c>
      <c r="M54" s="27">
        <v>44582</v>
      </c>
      <c r="N54" s="38">
        <v>44453</v>
      </c>
      <c r="O54" s="26">
        <v>3575000</v>
      </c>
      <c r="P54" s="26">
        <v>3575000</v>
      </c>
      <c r="Q54" s="26">
        <f t="shared" si="0"/>
        <v>0</v>
      </c>
      <c r="R54" s="25" t="s">
        <v>107</v>
      </c>
      <c r="S54" s="25"/>
    </row>
    <row r="55" spans="1:19" x14ac:dyDescent="0.25">
      <c r="A55" s="36" t="s">
        <v>178</v>
      </c>
      <c r="B55" s="25" t="s">
        <v>767</v>
      </c>
      <c r="C55" s="25" t="s">
        <v>577</v>
      </c>
      <c r="D55" s="25" t="s">
        <v>1076</v>
      </c>
      <c r="E55" s="37">
        <v>1800184</v>
      </c>
      <c r="F55" s="25" t="s">
        <v>2981</v>
      </c>
      <c r="G55" s="25" t="s">
        <v>3378</v>
      </c>
      <c r="H55" s="37">
        <v>315834</v>
      </c>
      <c r="I55" s="37" t="s">
        <v>1596</v>
      </c>
      <c r="J55" s="25" t="s">
        <v>106</v>
      </c>
      <c r="K55" s="25" t="s">
        <v>13</v>
      </c>
      <c r="L55" s="25" t="s">
        <v>1644</v>
      </c>
      <c r="M55" s="27">
        <v>44582</v>
      </c>
      <c r="N55" s="38">
        <v>44459</v>
      </c>
      <c r="O55" s="26">
        <v>3643000</v>
      </c>
      <c r="P55" s="26">
        <v>3643000</v>
      </c>
      <c r="Q55" s="26">
        <f t="shared" si="0"/>
        <v>0</v>
      </c>
      <c r="R55" s="25" t="s">
        <v>107</v>
      </c>
      <c r="S55" s="25"/>
    </row>
    <row r="56" spans="1:19" x14ac:dyDescent="0.25">
      <c r="A56" s="36" t="s">
        <v>179</v>
      </c>
      <c r="B56" s="25" t="s">
        <v>816</v>
      </c>
      <c r="C56" s="25" t="s">
        <v>115</v>
      </c>
      <c r="D56" s="25" t="s">
        <v>817</v>
      </c>
      <c r="E56" s="37" t="s">
        <v>372</v>
      </c>
      <c r="F56" s="25" t="s">
        <v>115</v>
      </c>
      <c r="G56" s="25" t="s">
        <v>3381</v>
      </c>
      <c r="H56" s="37">
        <v>319032</v>
      </c>
      <c r="I56" s="37" t="s">
        <v>1686</v>
      </c>
      <c r="J56" s="25" t="s">
        <v>106</v>
      </c>
      <c r="K56" s="25" t="s">
        <v>13</v>
      </c>
      <c r="L56" s="25" t="s">
        <v>1644</v>
      </c>
      <c r="M56" s="27">
        <v>44582</v>
      </c>
      <c r="N56" s="38">
        <v>44469</v>
      </c>
      <c r="O56" s="26">
        <v>3158600</v>
      </c>
      <c r="P56" s="26">
        <v>3158600</v>
      </c>
      <c r="Q56" s="26">
        <f t="shared" si="0"/>
        <v>0</v>
      </c>
      <c r="R56" s="25" t="s">
        <v>107</v>
      </c>
      <c r="S56" s="25"/>
    </row>
    <row r="57" spans="1:19" x14ac:dyDescent="0.25">
      <c r="A57" s="36" t="s">
        <v>180</v>
      </c>
      <c r="B57" s="25" t="s">
        <v>633</v>
      </c>
      <c r="C57" s="25" t="s">
        <v>621</v>
      </c>
      <c r="D57" s="25" t="s">
        <v>634</v>
      </c>
      <c r="E57" s="37">
        <v>2000332</v>
      </c>
      <c r="F57" s="25" t="s">
        <v>2981</v>
      </c>
      <c r="G57" s="25" t="s">
        <v>623</v>
      </c>
      <c r="H57" s="37">
        <v>317625</v>
      </c>
      <c r="I57" s="37" t="s">
        <v>635</v>
      </c>
      <c r="J57" s="25" t="s">
        <v>106</v>
      </c>
      <c r="K57" s="25" t="s">
        <v>13</v>
      </c>
      <c r="L57" s="25" t="s">
        <v>1645</v>
      </c>
      <c r="M57" s="27">
        <v>44585</v>
      </c>
      <c r="N57" s="38">
        <v>44469</v>
      </c>
      <c r="O57" s="26">
        <v>150000</v>
      </c>
      <c r="P57" s="26">
        <v>150000</v>
      </c>
      <c r="Q57" s="26">
        <f t="shared" si="0"/>
        <v>0</v>
      </c>
      <c r="R57" s="25" t="s">
        <v>107</v>
      </c>
      <c r="S57" s="25"/>
    </row>
    <row r="58" spans="1:19" x14ac:dyDescent="0.25">
      <c r="A58" s="36" t="s">
        <v>181</v>
      </c>
      <c r="B58" s="25" t="s">
        <v>19</v>
      </c>
      <c r="C58" s="25" t="s">
        <v>621</v>
      </c>
      <c r="D58" s="25" t="s">
        <v>654</v>
      </c>
      <c r="E58" s="37">
        <v>1801962</v>
      </c>
      <c r="F58" s="25" t="s">
        <v>2981</v>
      </c>
      <c r="G58" s="25" t="s">
        <v>623</v>
      </c>
      <c r="H58" s="37">
        <v>318635</v>
      </c>
      <c r="I58" s="37" t="s">
        <v>655</v>
      </c>
      <c r="J58" s="25" t="s">
        <v>106</v>
      </c>
      <c r="K58" s="25" t="s">
        <v>13</v>
      </c>
      <c r="L58" s="25" t="s">
        <v>1646</v>
      </c>
      <c r="M58" s="27">
        <v>44585</v>
      </c>
      <c r="N58" s="38">
        <v>44469</v>
      </c>
      <c r="O58" s="26">
        <v>1405900</v>
      </c>
      <c r="P58" s="26">
        <v>1405900</v>
      </c>
      <c r="Q58" s="26">
        <f t="shared" si="0"/>
        <v>0</v>
      </c>
      <c r="R58" s="25" t="s">
        <v>107</v>
      </c>
      <c r="S58" s="25"/>
    </row>
    <row r="59" spans="1:19" x14ac:dyDescent="0.25">
      <c r="A59" s="36" t="s">
        <v>183</v>
      </c>
      <c r="B59" s="25" t="s">
        <v>674</v>
      </c>
      <c r="C59" s="25" t="s">
        <v>621</v>
      </c>
      <c r="D59" s="25" t="s">
        <v>675</v>
      </c>
      <c r="E59" s="37">
        <v>1704281</v>
      </c>
      <c r="F59" s="25" t="s">
        <v>2981</v>
      </c>
      <c r="G59" s="25" t="s">
        <v>623</v>
      </c>
      <c r="H59" s="37">
        <v>318699</v>
      </c>
      <c r="I59" s="37" t="s">
        <v>676</v>
      </c>
      <c r="J59" s="25" t="s">
        <v>106</v>
      </c>
      <c r="K59" s="25" t="s">
        <v>13</v>
      </c>
      <c r="L59" s="25" t="s">
        <v>1647</v>
      </c>
      <c r="M59" s="27">
        <v>44585</v>
      </c>
      <c r="N59" s="38">
        <v>44470</v>
      </c>
      <c r="O59" s="26">
        <v>1645000</v>
      </c>
      <c r="P59" s="26">
        <v>1645000</v>
      </c>
      <c r="Q59" s="26">
        <f t="shared" si="0"/>
        <v>0</v>
      </c>
      <c r="R59" s="25" t="s">
        <v>107</v>
      </c>
      <c r="S59" s="25"/>
    </row>
    <row r="60" spans="1:19" x14ac:dyDescent="0.25">
      <c r="A60" s="36" t="s">
        <v>184</v>
      </c>
      <c r="B60" s="25" t="s">
        <v>688</v>
      </c>
      <c r="C60" s="25" t="s">
        <v>1023</v>
      </c>
      <c r="D60" s="25" t="s">
        <v>1077</v>
      </c>
      <c r="E60" s="37" t="s">
        <v>148</v>
      </c>
      <c r="F60" s="25" t="s">
        <v>2981</v>
      </c>
      <c r="G60" s="25" t="s">
        <v>3378</v>
      </c>
      <c r="H60" s="37">
        <v>319054</v>
      </c>
      <c r="I60" s="37" t="s">
        <v>2532</v>
      </c>
      <c r="J60" s="25" t="s">
        <v>106</v>
      </c>
      <c r="K60" s="25" t="s">
        <v>13</v>
      </c>
      <c r="L60" s="25" t="s">
        <v>1648</v>
      </c>
      <c r="M60" s="27">
        <v>44592</v>
      </c>
      <c r="N60" s="38">
        <v>44658</v>
      </c>
      <c r="O60" s="26">
        <v>2000000</v>
      </c>
      <c r="P60" s="26">
        <v>2000000</v>
      </c>
      <c r="Q60" s="26">
        <f t="shared" si="0"/>
        <v>0</v>
      </c>
      <c r="R60" s="25" t="s">
        <v>107</v>
      </c>
      <c r="S60" s="25"/>
    </row>
    <row r="61" spans="1:19" x14ac:dyDescent="0.25">
      <c r="A61" s="36" t="s">
        <v>186</v>
      </c>
      <c r="B61" s="25" t="s">
        <v>833</v>
      </c>
      <c r="C61" s="25" t="s">
        <v>1023</v>
      </c>
      <c r="D61" s="25" t="s">
        <v>1078</v>
      </c>
      <c r="E61" s="37">
        <v>1704156</v>
      </c>
      <c r="F61" s="25" t="s">
        <v>2981</v>
      </c>
      <c r="G61" s="25" t="s">
        <v>3378</v>
      </c>
      <c r="H61" s="37">
        <v>319055</v>
      </c>
      <c r="I61" s="37" t="s">
        <v>2533</v>
      </c>
      <c r="J61" s="25" t="s">
        <v>106</v>
      </c>
      <c r="K61" s="25" t="s">
        <v>13</v>
      </c>
      <c r="L61" s="25" t="s">
        <v>1648</v>
      </c>
      <c r="M61" s="27">
        <v>44592</v>
      </c>
      <c r="N61" s="38">
        <v>44656</v>
      </c>
      <c r="O61" s="26">
        <v>2000000</v>
      </c>
      <c r="P61" s="26">
        <v>2000000</v>
      </c>
      <c r="Q61" s="26">
        <f t="shared" si="0"/>
        <v>0</v>
      </c>
      <c r="R61" s="25" t="s">
        <v>107</v>
      </c>
      <c r="S61" s="25"/>
    </row>
    <row r="62" spans="1:19" x14ac:dyDescent="0.25">
      <c r="A62" s="36" t="s">
        <v>189</v>
      </c>
      <c r="B62" s="25" t="s">
        <v>834</v>
      </c>
      <c r="C62" s="25" t="s">
        <v>1023</v>
      </c>
      <c r="D62" s="25" t="s">
        <v>1079</v>
      </c>
      <c r="E62" s="37">
        <v>1702325</v>
      </c>
      <c r="F62" s="25" t="s">
        <v>2981</v>
      </c>
      <c r="G62" s="25" t="s">
        <v>3378</v>
      </c>
      <c r="H62" s="37">
        <v>319059</v>
      </c>
      <c r="I62" s="37" t="s">
        <v>2534</v>
      </c>
      <c r="J62" s="25" t="s">
        <v>106</v>
      </c>
      <c r="K62" s="25" t="s">
        <v>13</v>
      </c>
      <c r="L62" s="25" t="s">
        <v>1648</v>
      </c>
      <c r="M62" s="27">
        <v>44592</v>
      </c>
      <c r="N62" s="38">
        <v>44655</v>
      </c>
      <c r="O62" s="26">
        <v>2000000</v>
      </c>
      <c r="P62" s="26">
        <v>2000000</v>
      </c>
      <c r="Q62" s="26">
        <f t="shared" si="0"/>
        <v>0</v>
      </c>
      <c r="R62" s="25" t="s">
        <v>107</v>
      </c>
      <c r="S62" s="25"/>
    </row>
    <row r="63" spans="1:19" x14ac:dyDescent="0.25">
      <c r="A63" s="36" t="s">
        <v>190</v>
      </c>
      <c r="B63" s="25" t="s">
        <v>432</v>
      </c>
      <c r="C63" s="25" t="s">
        <v>1023</v>
      </c>
      <c r="D63" s="25" t="s">
        <v>1080</v>
      </c>
      <c r="E63" s="37">
        <v>1702512</v>
      </c>
      <c r="F63" s="25" t="s">
        <v>2981</v>
      </c>
      <c r="G63" s="25" t="s">
        <v>3378</v>
      </c>
      <c r="H63" s="37">
        <v>319060</v>
      </c>
      <c r="I63" s="37" t="s">
        <v>2535</v>
      </c>
      <c r="J63" s="25" t="s">
        <v>106</v>
      </c>
      <c r="K63" s="25" t="s">
        <v>13</v>
      </c>
      <c r="L63" s="25" t="s">
        <v>1648</v>
      </c>
      <c r="M63" s="27">
        <v>44592</v>
      </c>
      <c r="N63" s="38">
        <v>44657</v>
      </c>
      <c r="O63" s="26">
        <v>2000000</v>
      </c>
      <c r="P63" s="26">
        <v>2000000</v>
      </c>
      <c r="Q63" s="26">
        <f t="shared" si="0"/>
        <v>0</v>
      </c>
      <c r="R63" s="25" t="s">
        <v>107</v>
      </c>
      <c r="S63" s="25"/>
    </row>
    <row r="64" spans="1:19" x14ac:dyDescent="0.25">
      <c r="A64" s="36" t="s">
        <v>191</v>
      </c>
      <c r="B64" s="25" t="s">
        <v>445</v>
      </c>
      <c r="C64" s="25" t="s">
        <v>1023</v>
      </c>
      <c r="D64" s="25" t="s">
        <v>1081</v>
      </c>
      <c r="E64" s="37" t="s">
        <v>162</v>
      </c>
      <c r="F64" s="25" t="s">
        <v>2981</v>
      </c>
      <c r="G64" s="25" t="s">
        <v>3378</v>
      </c>
      <c r="H64" s="37">
        <v>319061</v>
      </c>
      <c r="I64" s="37" t="s">
        <v>2536</v>
      </c>
      <c r="J64" s="25" t="s">
        <v>106</v>
      </c>
      <c r="K64" s="25" t="s">
        <v>13</v>
      </c>
      <c r="L64" s="25" t="s">
        <v>1648</v>
      </c>
      <c r="M64" s="27">
        <v>44592</v>
      </c>
      <c r="N64" s="38">
        <v>44658</v>
      </c>
      <c r="O64" s="26">
        <v>2000000</v>
      </c>
      <c r="P64" s="26">
        <v>2000000</v>
      </c>
      <c r="Q64" s="26">
        <f t="shared" si="0"/>
        <v>0</v>
      </c>
      <c r="R64" s="25" t="s">
        <v>107</v>
      </c>
      <c r="S64" s="25"/>
    </row>
    <row r="65" spans="1:19" x14ac:dyDescent="0.25">
      <c r="A65" s="36" t="s">
        <v>192</v>
      </c>
      <c r="B65" s="25" t="s">
        <v>709</v>
      </c>
      <c r="C65" s="25" t="s">
        <v>1023</v>
      </c>
      <c r="D65" s="25" t="s">
        <v>1082</v>
      </c>
      <c r="E65" s="37" t="s">
        <v>160</v>
      </c>
      <c r="F65" s="25" t="s">
        <v>2981</v>
      </c>
      <c r="G65" s="25" t="s">
        <v>3378</v>
      </c>
      <c r="H65" s="37">
        <v>319065</v>
      </c>
      <c r="I65" s="37" t="s">
        <v>2537</v>
      </c>
      <c r="J65" s="25" t="s">
        <v>106</v>
      </c>
      <c r="K65" s="25" t="s">
        <v>13</v>
      </c>
      <c r="L65" s="25" t="s">
        <v>1648</v>
      </c>
      <c r="M65" s="27">
        <v>44592</v>
      </c>
      <c r="N65" s="38">
        <v>44658</v>
      </c>
      <c r="O65" s="26">
        <v>2000000</v>
      </c>
      <c r="P65" s="26">
        <v>2000000</v>
      </c>
      <c r="Q65" s="26">
        <f t="shared" si="0"/>
        <v>0</v>
      </c>
      <c r="R65" s="25" t="s">
        <v>107</v>
      </c>
      <c r="S65" s="25"/>
    </row>
    <row r="66" spans="1:19" x14ac:dyDescent="0.25">
      <c r="A66" s="36" t="s">
        <v>193</v>
      </c>
      <c r="B66" s="25" t="s">
        <v>279</v>
      </c>
      <c r="C66" s="25" t="s">
        <v>1023</v>
      </c>
      <c r="D66" s="25" t="s">
        <v>1083</v>
      </c>
      <c r="E66" s="37">
        <v>1700131</v>
      </c>
      <c r="F66" s="25" t="s">
        <v>2981</v>
      </c>
      <c r="G66" s="25" t="s">
        <v>3378</v>
      </c>
      <c r="H66" s="37">
        <v>319067</v>
      </c>
      <c r="I66" s="37" t="s">
        <v>1597</v>
      </c>
      <c r="J66" s="25" t="s">
        <v>106</v>
      </c>
      <c r="K66" s="25" t="s">
        <v>13</v>
      </c>
      <c r="L66" s="25" t="s">
        <v>1648</v>
      </c>
      <c r="M66" s="27">
        <v>44592</v>
      </c>
      <c r="N66" s="38">
        <v>44651</v>
      </c>
      <c r="O66" s="26">
        <v>2000000</v>
      </c>
      <c r="P66" s="26">
        <v>2000000</v>
      </c>
      <c r="Q66" s="26">
        <f t="shared" si="0"/>
        <v>0</v>
      </c>
      <c r="R66" s="25" t="s">
        <v>107</v>
      </c>
      <c r="S66" s="25"/>
    </row>
    <row r="67" spans="1:19" x14ac:dyDescent="0.25">
      <c r="A67" s="36" t="s">
        <v>194</v>
      </c>
      <c r="B67" s="25" t="s">
        <v>835</v>
      </c>
      <c r="C67" s="25" t="s">
        <v>1023</v>
      </c>
      <c r="D67" s="25" t="s">
        <v>1084</v>
      </c>
      <c r="E67" s="37" t="s">
        <v>1524</v>
      </c>
      <c r="F67" s="25" t="s">
        <v>2981</v>
      </c>
      <c r="G67" s="25" t="s">
        <v>3378</v>
      </c>
      <c r="H67" s="37">
        <v>319068</v>
      </c>
      <c r="I67" s="37" t="s">
        <v>2538</v>
      </c>
      <c r="J67" s="25" t="s">
        <v>106</v>
      </c>
      <c r="K67" s="25" t="s">
        <v>13</v>
      </c>
      <c r="L67" s="25" t="s">
        <v>1648</v>
      </c>
      <c r="M67" s="27">
        <v>44592</v>
      </c>
      <c r="N67" s="38">
        <v>44687</v>
      </c>
      <c r="O67" s="26">
        <v>2000000</v>
      </c>
      <c r="P67" s="26">
        <v>2000000</v>
      </c>
      <c r="Q67" s="26">
        <f t="shared" si="0"/>
        <v>0</v>
      </c>
      <c r="R67" s="25" t="s">
        <v>107</v>
      </c>
      <c r="S67" s="25"/>
    </row>
    <row r="68" spans="1:19" x14ac:dyDescent="0.25">
      <c r="A68" s="36" t="s">
        <v>195</v>
      </c>
      <c r="B68" s="25" t="s">
        <v>836</v>
      </c>
      <c r="C68" s="25" t="s">
        <v>1023</v>
      </c>
      <c r="D68" s="25" t="s">
        <v>1085</v>
      </c>
      <c r="E68" s="37">
        <v>1700033</v>
      </c>
      <c r="F68" s="25" t="s">
        <v>2981</v>
      </c>
      <c r="G68" s="25" t="s">
        <v>3378</v>
      </c>
      <c r="H68" s="37">
        <v>319069</v>
      </c>
      <c r="I68" s="37" t="s">
        <v>2539</v>
      </c>
      <c r="J68" s="25" t="s">
        <v>106</v>
      </c>
      <c r="K68" s="25" t="s">
        <v>13</v>
      </c>
      <c r="L68" s="25" t="s">
        <v>1648</v>
      </c>
      <c r="M68" s="27">
        <v>44592</v>
      </c>
      <c r="N68" s="38">
        <v>44656</v>
      </c>
      <c r="O68" s="26">
        <v>1995000</v>
      </c>
      <c r="P68" s="26">
        <v>1995000</v>
      </c>
      <c r="Q68" s="26">
        <f t="shared" si="0"/>
        <v>0</v>
      </c>
      <c r="R68" s="25" t="s">
        <v>107</v>
      </c>
      <c r="S68" s="25"/>
    </row>
    <row r="69" spans="1:19" x14ac:dyDescent="0.25">
      <c r="A69" s="36" t="s">
        <v>196</v>
      </c>
      <c r="B69" s="25" t="s">
        <v>279</v>
      </c>
      <c r="C69" s="25" t="s">
        <v>1023</v>
      </c>
      <c r="D69" s="25" t="s">
        <v>1086</v>
      </c>
      <c r="E69" s="37">
        <v>1700131</v>
      </c>
      <c r="F69" s="25" t="s">
        <v>2981</v>
      </c>
      <c r="G69" s="25" t="s">
        <v>3378</v>
      </c>
      <c r="H69" s="37">
        <v>319070</v>
      </c>
      <c r="I69" s="37" t="s">
        <v>1598</v>
      </c>
      <c r="J69" s="25" t="s">
        <v>106</v>
      </c>
      <c r="K69" s="25" t="s">
        <v>13</v>
      </c>
      <c r="L69" s="25" t="s">
        <v>1648</v>
      </c>
      <c r="M69" s="27">
        <v>44592</v>
      </c>
      <c r="N69" s="38">
        <v>44652</v>
      </c>
      <c r="O69" s="26">
        <v>1918800.67</v>
      </c>
      <c r="P69" s="26">
        <v>1918800.67</v>
      </c>
      <c r="Q69" s="26">
        <f t="shared" si="0"/>
        <v>0</v>
      </c>
      <c r="R69" s="25" t="s">
        <v>107</v>
      </c>
      <c r="S69" s="25"/>
    </row>
    <row r="70" spans="1:19" x14ac:dyDescent="0.25">
      <c r="A70" s="36" t="s">
        <v>198</v>
      </c>
      <c r="B70" s="25" t="s">
        <v>837</v>
      </c>
      <c r="C70" s="25" t="s">
        <v>1023</v>
      </c>
      <c r="D70" s="25" t="s">
        <v>1087</v>
      </c>
      <c r="E70" s="37">
        <v>1602199</v>
      </c>
      <c r="F70" s="25" t="s">
        <v>2981</v>
      </c>
      <c r="G70" s="25" t="s">
        <v>3378</v>
      </c>
      <c r="H70" s="37">
        <v>319072</v>
      </c>
      <c r="I70" s="37" t="s">
        <v>2540</v>
      </c>
      <c r="J70" s="25" t="s">
        <v>106</v>
      </c>
      <c r="K70" s="25" t="s">
        <v>13</v>
      </c>
      <c r="L70" s="25" t="s">
        <v>1648</v>
      </c>
      <c r="M70" s="27">
        <v>44592</v>
      </c>
      <c r="N70" s="38">
        <v>44656</v>
      </c>
      <c r="O70" s="26">
        <v>2000000</v>
      </c>
      <c r="P70" s="26">
        <v>2000000</v>
      </c>
      <c r="Q70" s="26">
        <f t="shared" ref="Q70:Q133" si="1">O70-P70</f>
        <v>0</v>
      </c>
      <c r="R70" s="25" t="s">
        <v>107</v>
      </c>
      <c r="S70" s="25"/>
    </row>
    <row r="71" spans="1:19" x14ac:dyDescent="0.25">
      <c r="A71" s="36" t="s">
        <v>200</v>
      </c>
      <c r="B71" s="25" t="s">
        <v>445</v>
      </c>
      <c r="C71" s="25" t="s">
        <v>1023</v>
      </c>
      <c r="D71" s="25" t="s">
        <v>1088</v>
      </c>
      <c r="E71" s="37" t="s">
        <v>162</v>
      </c>
      <c r="F71" s="25" t="s">
        <v>2981</v>
      </c>
      <c r="G71" s="25" t="s">
        <v>3378</v>
      </c>
      <c r="H71" s="37">
        <v>319075</v>
      </c>
      <c r="I71" s="37" t="s">
        <v>2541</v>
      </c>
      <c r="J71" s="25" t="s">
        <v>106</v>
      </c>
      <c r="K71" s="25" t="s">
        <v>13</v>
      </c>
      <c r="L71" s="25" t="s">
        <v>1648</v>
      </c>
      <c r="M71" s="27">
        <v>44592</v>
      </c>
      <c r="N71" s="38">
        <v>44662</v>
      </c>
      <c r="O71" s="26">
        <v>1977727</v>
      </c>
      <c r="P71" s="26">
        <v>1977727</v>
      </c>
      <c r="Q71" s="26">
        <f t="shared" si="1"/>
        <v>0</v>
      </c>
      <c r="R71" s="25" t="s">
        <v>107</v>
      </c>
      <c r="S71" s="25"/>
    </row>
    <row r="72" spans="1:19" x14ac:dyDescent="0.25">
      <c r="A72" s="36" t="s">
        <v>202</v>
      </c>
      <c r="B72" s="25" t="s">
        <v>455</v>
      </c>
      <c r="C72" s="25" t="s">
        <v>1023</v>
      </c>
      <c r="D72" s="25" t="s">
        <v>1089</v>
      </c>
      <c r="E72" s="37" t="s">
        <v>456</v>
      </c>
      <c r="F72" s="25" t="s">
        <v>2981</v>
      </c>
      <c r="G72" s="25" t="s">
        <v>3378</v>
      </c>
      <c r="H72" s="37">
        <v>319100</v>
      </c>
      <c r="I72" s="37" t="s">
        <v>2542</v>
      </c>
      <c r="J72" s="25" t="s">
        <v>106</v>
      </c>
      <c r="K72" s="25" t="s">
        <v>13</v>
      </c>
      <c r="L72" s="25" t="s">
        <v>1648</v>
      </c>
      <c r="M72" s="27">
        <v>44592</v>
      </c>
      <c r="N72" s="38">
        <v>44657</v>
      </c>
      <c r="O72" s="26">
        <v>2000000</v>
      </c>
      <c r="P72" s="26">
        <v>2000000</v>
      </c>
      <c r="Q72" s="26">
        <f t="shared" si="1"/>
        <v>0</v>
      </c>
      <c r="R72" s="25" t="s">
        <v>107</v>
      </c>
      <c r="S72" s="25"/>
    </row>
    <row r="73" spans="1:19" x14ac:dyDescent="0.25">
      <c r="A73" s="36" t="s">
        <v>203</v>
      </c>
      <c r="B73" s="25" t="s">
        <v>3600</v>
      </c>
      <c r="C73" s="25" t="s">
        <v>1023</v>
      </c>
      <c r="D73" s="25" t="s">
        <v>1090</v>
      </c>
      <c r="E73" s="37" t="s">
        <v>2421</v>
      </c>
      <c r="F73" s="25" t="s">
        <v>2981</v>
      </c>
      <c r="G73" s="25" t="s">
        <v>3378</v>
      </c>
      <c r="H73" s="37">
        <v>319101</v>
      </c>
      <c r="I73" s="37" t="s">
        <v>116</v>
      </c>
      <c r="J73" s="25" t="s">
        <v>106</v>
      </c>
      <c r="K73" s="25" t="s">
        <v>13</v>
      </c>
      <c r="L73" s="25" t="s">
        <v>1648</v>
      </c>
      <c r="M73" s="27">
        <v>44592</v>
      </c>
      <c r="N73" s="38"/>
      <c r="O73" s="26">
        <v>0</v>
      </c>
      <c r="P73" s="26">
        <v>0</v>
      </c>
      <c r="Q73" s="26">
        <f t="shared" si="1"/>
        <v>0</v>
      </c>
      <c r="R73" s="25" t="s">
        <v>2975</v>
      </c>
      <c r="S73" s="25"/>
    </row>
    <row r="74" spans="1:19" x14ac:dyDescent="0.25">
      <c r="A74" s="36" t="s">
        <v>206</v>
      </c>
      <c r="B74" s="25" t="s">
        <v>397</v>
      </c>
      <c r="C74" s="25" t="s">
        <v>1023</v>
      </c>
      <c r="D74" s="25" t="s">
        <v>1091</v>
      </c>
      <c r="E74" s="37">
        <v>1800183</v>
      </c>
      <c r="F74" s="25" t="s">
        <v>2981</v>
      </c>
      <c r="G74" s="25" t="s">
        <v>3378</v>
      </c>
      <c r="H74" s="37">
        <v>319104</v>
      </c>
      <c r="I74" s="37" t="s">
        <v>1599</v>
      </c>
      <c r="J74" s="25" t="s">
        <v>106</v>
      </c>
      <c r="K74" s="25" t="s">
        <v>13</v>
      </c>
      <c r="L74" s="25" t="s">
        <v>1648</v>
      </c>
      <c r="M74" s="27">
        <v>44592</v>
      </c>
      <c r="N74" s="38">
        <v>44652</v>
      </c>
      <c r="O74" s="26">
        <v>2000000</v>
      </c>
      <c r="P74" s="26">
        <v>2000000</v>
      </c>
      <c r="Q74" s="26">
        <f t="shared" si="1"/>
        <v>0</v>
      </c>
      <c r="R74" s="25" t="s">
        <v>107</v>
      </c>
      <c r="S74" s="25"/>
    </row>
    <row r="75" spans="1:19" x14ac:dyDescent="0.25">
      <c r="A75" s="36" t="s">
        <v>207</v>
      </c>
      <c r="B75" s="25" t="s">
        <v>261</v>
      </c>
      <c r="C75" s="25" t="s">
        <v>1023</v>
      </c>
      <c r="D75" s="25" t="s">
        <v>1092</v>
      </c>
      <c r="E75" s="37">
        <v>1702485</v>
      </c>
      <c r="F75" s="25" t="s">
        <v>2981</v>
      </c>
      <c r="G75" s="25" t="s">
        <v>3378</v>
      </c>
      <c r="H75" s="37">
        <v>319105</v>
      </c>
      <c r="I75" s="37" t="s">
        <v>2543</v>
      </c>
      <c r="J75" s="25" t="s">
        <v>106</v>
      </c>
      <c r="K75" s="25" t="s">
        <v>13</v>
      </c>
      <c r="L75" s="25" t="s">
        <v>1648</v>
      </c>
      <c r="M75" s="27">
        <v>44592</v>
      </c>
      <c r="N75" s="38">
        <v>44671</v>
      </c>
      <c r="O75" s="26">
        <v>1328000</v>
      </c>
      <c r="P75" s="26">
        <v>1328000</v>
      </c>
      <c r="Q75" s="26">
        <f t="shared" si="1"/>
        <v>0</v>
      </c>
      <c r="R75" s="25" t="s">
        <v>107</v>
      </c>
      <c r="S75" s="25"/>
    </row>
    <row r="76" spans="1:19" x14ac:dyDescent="0.25">
      <c r="A76" s="36" t="s">
        <v>210</v>
      </c>
      <c r="B76" s="25" t="s">
        <v>838</v>
      </c>
      <c r="C76" s="25" t="s">
        <v>1023</v>
      </c>
      <c r="D76" s="25" t="s">
        <v>1093</v>
      </c>
      <c r="E76" s="37" t="s">
        <v>1525</v>
      </c>
      <c r="F76" s="25" t="s">
        <v>2981</v>
      </c>
      <c r="G76" s="25" t="s">
        <v>3378</v>
      </c>
      <c r="H76" s="37">
        <v>319113</v>
      </c>
      <c r="I76" s="37" t="s">
        <v>2544</v>
      </c>
      <c r="J76" s="25" t="s">
        <v>106</v>
      </c>
      <c r="K76" s="25" t="s">
        <v>13</v>
      </c>
      <c r="L76" s="25" t="s">
        <v>1648</v>
      </c>
      <c r="M76" s="27">
        <v>44592</v>
      </c>
      <c r="N76" s="38">
        <v>44669</v>
      </c>
      <c r="O76" s="26">
        <v>2000000</v>
      </c>
      <c r="P76" s="26">
        <v>2000000</v>
      </c>
      <c r="Q76" s="26">
        <f t="shared" si="1"/>
        <v>0</v>
      </c>
      <c r="R76" s="25" t="s">
        <v>107</v>
      </c>
      <c r="S76" s="25"/>
    </row>
    <row r="77" spans="1:19" x14ac:dyDescent="0.25">
      <c r="A77" s="36" t="s">
        <v>212</v>
      </c>
      <c r="B77" s="25" t="s">
        <v>839</v>
      </c>
      <c r="C77" s="25" t="s">
        <v>1023</v>
      </c>
      <c r="D77" s="25" t="s">
        <v>1094</v>
      </c>
      <c r="E77" s="37">
        <v>1702864</v>
      </c>
      <c r="F77" s="25" t="s">
        <v>2981</v>
      </c>
      <c r="G77" s="25" t="s">
        <v>3378</v>
      </c>
      <c r="H77" s="37">
        <v>319120</v>
      </c>
      <c r="I77" s="37" t="s">
        <v>2545</v>
      </c>
      <c r="J77" s="25" t="s">
        <v>106</v>
      </c>
      <c r="K77" s="25" t="s">
        <v>13</v>
      </c>
      <c r="L77" s="25" t="s">
        <v>1648</v>
      </c>
      <c r="M77" s="27">
        <v>44592</v>
      </c>
      <c r="N77" s="38">
        <v>44687</v>
      </c>
      <c r="O77" s="26">
        <v>1996558.67</v>
      </c>
      <c r="P77" s="26">
        <v>1996558.67</v>
      </c>
      <c r="Q77" s="26">
        <f t="shared" si="1"/>
        <v>0</v>
      </c>
      <c r="R77" s="25" t="s">
        <v>107</v>
      </c>
      <c r="S77" s="25"/>
    </row>
    <row r="78" spans="1:19" x14ac:dyDescent="0.25">
      <c r="A78" s="36" t="s">
        <v>213</v>
      </c>
      <c r="B78" s="25" t="s">
        <v>840</v>
      </c>
      <c r="C78" s="25" t="s">
        <v>1024</v>
      </c>
      <c r="D78" s="25" t="s">
        <v>1095</v>
      </c>
      <c r="E78" s="37">
        <v>1702602</v>
      </c>
      <c r="F78" s="25" t="s">
        <v>2981</v>
      </c>
      <c r="G78" s="25" t="s">
        <v>3378</v>
      </c>
      <c r="H78" s="37">
        <v>319129</v>
      </c>
      <c r="I78" s="37" t="s">
        <v>2546</v>
      </c>
      <c r="J78" s="25" t="s">
        <v>106</v>
      </c>
      <c r="K78" s="25" t="s">
        <v>13</v>
      </c>
      <c r="L78" s="25" t="s">
        <v>1649</v>
      </c>
      <c r="M78" s="27">
        <v>44592</v>
      </c>
      <c r="N78" s="38">
        <v>44655</v>
      </c>
      <c r="O78" s="26">
        <v>540807</v>
      </c>
      <c r="P78" s="26">
        <v>540807</v>
      </c>
      <c r="Q78" s="26">
        <f t="shared" si="1"/>
        <v>0</v>
      </c>
      <c r="R78" s="25" t="s">
        <v>107</v>
      </c>
      <c r="S78" s="25"/>
    </row>
    <row r="79" spans="1:19" x14ac:dyDescent="0.25">
      <c r="A79" s="36" t="s">
        <v>214</v>
      </c>
      <c r="B79" s="25" t="s">
        <v>841</v>
      </c>
      <c r="C79" s="25" t="s">
        <v>1024</v>
      </c>
      <c r="D79" s="25" t="s">
        <v>1096</v>
      </c>
      <c r="E79" s="37" t="s">
        <v>1526</v>
      </c>
      <c r="F79" s="25" t="s">
        <v>2981</v>
      </c>
      <c r="G79" s="25" t="s">
        <v>3378</v>
      </c>
      <c r="H79" s="37">
        <v>319132</v>
      </c>
      <c r="I79" s="37" t="s">
        <v>1600</v>
      </c>
      <c r="J79" s="25" t="s">
        <v>106</v>
      </c>
      <c r="K79" s="25" t="s">
        <v>13</v>
      </c>
      <c r="L79" s="25" t="s">
        <v>1649</v>
      </c>
      <c r="M79" s="27">
        <v>44592</v>
      </c>
      <c r="N79" s="38">
        <v>44644</v>
      </c>
      <c r="O79" s="26">
        <v>1265600</v>
      </c>
      <c r="P79" s="26">
        <v>1265600</v>
      </c>
      <c r="Q79" s="26">
        <f t="shared" si="1"/>
        <v>0</v>
      </c>
      <c r="R79" s="25" t="s">
        <v>107</v>
      </c>
      <c r="S79" s="25"/>
    </row>
    <row r="80" spans="1:19" x14ac:dyDescent="0.25">
      <c r="A80" s="36" t="s">
        <v>216</v>
      </c>
      <c r="B80" s="25" t="s">
        <v>842</v>
      </c>
      <c r="C80" s="25" t="s">
        <v>1024</v>
      </c>
      <c r="D80" s="25" t="s">
        <v>1097</v>
      </c>
      <c r="E80" s="37" t="s">
        <v>1527</v>
      </c>
      <c r="F80" s="25" t="s">
        <v>2981</v>
      </c>
      <c r="G80" s="25" t="s">
        <v>3378</v>
      </c>
      <c r="H80" s="37">
        <v>319140</v>
      </c>
      <c r="I80" s="37" t="s">
        <v>2547</v>
      </c>
      <c r="J80" s="25" t="s">
        <v>106</v>
      </c>
      <c r="K80" s="25" t="s">
        <v>13</v>
      </c>
      <c r="L80" s="25" t="s">
        <v>1649</v>
      </c>
      <c r="M80" s="27">
        <v>44592</v>
      </c>
      <c r="N80" s="38">
        <v>44657</v>
      </c>
      <c r="O80" s="26">
        <v>774500</v>
      </c>
      <c r="P80" s="26">
        <v>774500</v>
      </c>
      <c r="Q80" s="26">
        <f t="shared" si="1"/>
        <v>0</v>
      </c>
      <c r="R80" s="25" t="s">
        <v>107</v>
      </c>
      <c r="S80" s="25"/>
    </row>
    <row r="81" spans="1:19" x14ac:dyDescent="0.25">
      <c r="A81" s="36" t="s">
        <v>217</v>
      </c>
      <c r="B81" s="25" t="s">
        <v>843</v>
      </c>
      <c r="C81" s="25" t="s">
        <v>1024</v>
      </c>
      <c r="D81" s="25" t="s">
        <v>1098</v>
      </c>
      <c r="E81" s="37">
        <v>1702768</v>
      </c>
      <c r="F81" s="25" t="s">
        <v>2981</v>
      </c>
      <c r="G81" s="25" t="s">
        <v>3378</v>
      </c>
      <c r="H81" s="37">
        <v>319141</v>
      </c>
      <c r="I81" s="37" t="s">
        <v>2548</v>
      </c>
      <c r="J81" s="25" t="s">
        <v>106</v>
      </c>
      <c r="K81" s="25" t="s">
        <v>13</v>
      </c>
      <c r="L81" s="25" t="s">
        <v>1649</v>
      </c>
      <c r="M81" s="27">
        <v>44592</v>
      </c>
      <c r="N81" s="38">
        <v>44655</v>
      </c>
      <c r="O81" s="26">
        <v>1531653</v>
      </c>
      <c r="P81" s="26">
        <v>1531653</v>
      </c>
      <c r="Q81" s="26">
        <f t="shared" si="1"/>
        <v>0</v>
      </c>
      <c r="R81" s="25" t="s">
        <v>107</v>
      </c>
      <c r="S81" s="25"/>
    </row>
    <row r="82" spans="1:19" x14ac:dyDescent="0.25">
      <c r="A82" s="36" t="s">
        <v>218</v>
      </c>
      <c r="B82" s="25" t="s">
        <v>379</v>
      </c>
      <c r="C82" s="25" t="s">
        <v>1024</v>
      </c>
      <c r="D82" s="25" t="s">
        <v>1099</v>
      </c>
      <c r="E82" s="37">
        <v>1702572</v>
      </c>
      <c r="F82" s="25" t="s">
        <v>2981</v>
      </c>
      <c r="G82" s="25" t="s">
        <v>3378</v>
      </c>
      <c r="H82" s="37">
        <v>319143</v>
      </c>
      <c r="I82" s="37" t="s">
        <v>1601</v>
      </c>
      <c r="J82" s="25" t="s">
        <v>106</v>
      </c>
      <c r="K82" s="25" t="s">
        <v>13</v>
      </c>
      <c r="L82" s="25" t="s">
        <v>1649</v>
      </c>
      <c r="M82" s="27">
        <v>44592</v>
      </c>
      <c r="N82" s="38">
        <v>44650</v>
      </c>
      <c r="O82" s="26">
        <v>2229000</v>
      </c>
      <c r="P82" s="26">
        <v>2229000</v>
      </c>
      <c r="Q82" s="26">
        <f t="shared" si="1"/>
        <v>0</v>
      </c>
      <c r="R82" s="25" t="s">
        <v>107</v>
      </c>
      <c r="S82" s="25"/>
    </row>
    <row r="83" spans="1:19" x14ac:dyDescent="0.25">
      <c r="A83" s="36" t="s">
        <v>219</v>
      </c>
      <c r="B83" s="25" t="s">
        <v>844</v>
      </c>
      <c r="C83" s="25" t="s">
        <v>1024</v>
      </c>
      <c r="D83" s="25" t="s">
        <v>1100</v>
      </c>
      <c r="E83" s="37" t="s">
        <v>135</v>
      </c>
      <c r="F83" s="25" t="s">
        <v>2981</v>
      </c>
      <c r="G83" s="25" t="s">
        <v>3378</v>
      </c>
      <c r="H83" s="37">
        <v>319150</v>
      </c>
      <c r="I83" s="37" t="s">
        <v>2549</v>
      </c>
      <c r="J83" s="25" t="s">
        <v>106</v>
      </c>
      <c r="K83" s="25" t="s">
        <v>13</v>
      </c>
      <c r="L83" s="25" t="s">
        <v>1649</v>
      </c>
      <c r="M83" s="27">
        <v>44592</v>
      </c>
      <c r="N83" s="38">
        <v>44658</v>
      </c>
      <c r="O83" s="26">
        <v>2000000</v>
      </c>
      <c r="P83" s="26">
        <v>2000000</v>
      </c>
      <c r="Q83" s="26">
        <f t="shared" si="1"/>
        <v>0</v>
      </c>
      <c r="R83" s="25" t="s">
        <v>107</v>
      </c>
      <c r="S83" s="25"/>
    </row>
    <row r="84" spans="1:19" x14ac:dyDescent="0.25">
      <c r="A84" s="36" t="s">
        <v>220</v>
      </c>
      <c r="B84" s="25" t="s">
        <v>845</v>
      </c>
      <c r="C84" s="25" t="s">
        <v>1024</v>
      </c>
      <c r="D84" s="25" t="s">
        <v>1101</v>
      </c>
      <c r="E84" s="37">
        <v>2000163</v>
      </c>
      <c r="F84" s="25" t="s">
        <v>2981</v>
      </c>
      <c r="G84" s="25" t="s">
        <v>3378</v>
      </c>
      <c r="H84" s="37">
        <v>319176</v>
      </c>
      <c r="I84" s="37" t="s">
        <v>1602</v>
      </c>
      <c r="J84" s="25" t="s">
        <v>106</v>
      </c>
      <c r="K84" s="25" t="s">
        <v>13</v>
      </c>
      <c r="L84" s="25" t="s">
        <v>1649</v>
      </c>
      <c r="M84" s="27">
        <v>44592</v>
      </c>
      <c r="N84" s="38">
        <v>44648</v>
      </c>
      <c r="O84" s="26">
        <v>2000000</v>
      </c>
      <c r="P84" s="26">
        <v>2000000</v>
      </c>
      <c r="Q84" s="26">
        <f t="shared" si="1"/>
        <v>0</v>
      </c>
      <c r="R84" s="25" t="s">
        <v>107</v>
      </c>
      <c r="S84" s="25"/>
    </row>
    <row r="85" spans="1:19" x14ac:dyDescent="0.25">
      <c r="A85" s="36" t="s">
        <v>222</v>
      </c>
      <c r="B85" s="25" t="s">
        <v>3601</v>
      </c>
      <c r="C85" s="25" t="s">
        <v>1025</v>
      </c>
      <c r="D85" s="25" t="s">
        <v>1102</v>
      </c>
      <c r="E85" s="37">
        <v>1602701</v>
      </c>
      <c r="F85" s="25" t="s">
        <v>2981</v>
      </c>
      <c r="G85" s="25" t="s">
        <v>3378</v>
      </c>
      <c r="H85" s="37">
        <v>319188</v>
      </c>
      <c r="I85" s="37" t="s">
        <v>2550</v>
      </c>
      <c r="J85" s="25" t="s">
        <v>106</v>
      </c>
      <c r="K85" s="25" t="s">
        <v>13</v>
      </c>
      <c r="L85" s="25" t="s">
        <v>1650</v>
      </c>
      <c r="M85" s="27">
        <v>44592</v>
      </c>
      <c r="N85" s="38">
        <v>44673</v>
      </c>
      <c r="O85" s="26">
        <v>2315000</v>
      </c>
      <c r="P85" s="26">
        <v>2315000</v>
      </c>
      <c r="Q85" s="26">
        <f t="shared" si="1"/>
        <v>0</v>
      </c>
      <c r="R85" s="25" t="s">
        <v>107</v>
      </c>
      <c r="S85" s="25"/>
    </row>
    <row r="86" spans="1:19" x14ac:dyDescent="0.25">
      <c r="A86" s="36" t="s">
        <v>223</v>
      </c>
      <c r="B86" s="25" t="s">
        <v>560</v>
      </c>
      <c r="C86" s="25" t="s">
        <v>1025</v>
      </c>
      <c r="D86" s="25" t="s">
        <v>1103</v>
      </c>
      <c r="E86" s="37">
        <v>1702768</v>
      </c>
      <c r="F86" s="25" t="s">
        <v>2981</v>
      </c>
      <c r="G86" s="25" t="s">
        <v>3378</v>
      </c>
      <c r="H86" s="37">
        <v>319191</v>
      </c>
      <c r="I86" s="37" t="s">
        <v>1603</v>
      </c>
      <c r="J86" s="25" t="s">
        <v>106</v>
      </c>
      <c r="K86" s="25" t="s">
        <v>13</v>
      </c>
      <c r="L86" s="25" t="s">
        <v>1650</v>
      </c>
      <c r="M86" s="27">
        <v>44592</v>
      </c>
      <c r="N86" s="38">
        <v>44648</v>
      </c>
      <c r="O86" s="26">
        <v>2500000</v>
      </c>
      <c r="P86" s="26">
        <v>2500000</v>
      </c>
      <c r="Q86" s="26">
        <f t="shared" si="1"/>
        <v>0</v>
      </c>
      <c r="R86" s="25" t="s">
        <v>107</v>
      </c>
      <c r="S86" s="25"/>
    </row>
    <row r="87" spans="1:19" x14ac:dyDescent="0.25">
      <c r="A87" s="36" t="s">
        <v>224</v>
      </c>
      <c r="B87" s="25" t="s">
        <v>340</v>
      </c>
      <c r="C87" s="25" t="s">
        <v>1025</v>
      </c>
      <c r="D87" s="25" t="s">
        <v>1104</v>
      </c>
      <c r="E87" s="37">
        <v>1702574</v>
      </c>
      <c r="F87" s="25" t="s">
        <v>2981</v>
      </c>
      <c r="G87" s="25" t="s">
        <v>3378</v>
      </c>
      <c r="H87" s="37">
        <v>319195</v>
      </c>
      <c r="I87" s="37" t="s">
        <v>2551</v>
      </c>
      <c r="J87" s="25" t="s">
        <v>106</v>
      </c>
      <c r="K87" s="25" t="s">
        <v>13</v>
      </c>
      <c r="L87" s="25" t="s">
        <v>1650</v>
      </c>
      <c r="M87" s="27">
        <v>44592</v>
      </c>
      <c r="N87" s="38">
        <v>44727</v>
      </c>
      <c r="O87" s="26">
        <v>2700000</v>
      </c>
      <c r="P87" s="26">
        <v>2700000</v>
      </c>
      <c r="Q87" s="26">
        <f t="shared" si="1"/>
        <v>0</v>
      </c>
      <c r="R87" s="25" t="s">
        <v>107</v>
      </c>
      <c r="S87" s="25"/>
    </row>
    <row r="88" spans="1:19" x14ac:dyDescent="0.25">
      <c r="A88" s="36" t="s">
        <v>227</v>
      </c>
      <c r="B88" s="25" t="s">
        <v>154</v>
      </c>
      <c r="C88" s="25" t="s">
        <v>1025</v>
      </c>
      <c r="D88" s="25" t="s">
        <v>1105</v>
      </c>
      <c r="E88" s="37" t="s">
        <v>152</v>
      </c>
      <c r="F88" s="25" t="s">
        <v>2981</v>
      </c>
      <c r="G88" s="25" t="s">
        <v>3378</v>
      </c>
      <c r="H88" s="37">
        <v>319333</v>
      </c>
      <c r="I88" s="37" t="s">
        <v>2552</v>
      </c>
      <c r="J88" s="25" t="s">
        <v>106</v>
      </c>
      <c r="K88" s="25" t="s">
        <v>13</v>
      </c>
      <c r="L88" s="25" t="s">
        <v>1650</v>
      </c>
      <c r="M88" s="27">
        <v>44592</v>
      </c>
      <c r="N88" s="38">
        <v>44673</v>
      </c>
      <c r="O88" s="26">
        <v>2300000</v>
      </c>
      <c r="P88" s="26">
        <v>2300000</v>
      </c>
      <c r="Q88" s="26">
        <f t="shared" si="1"/>
        <v>0</v>
      </c>
      <c r="R88" s="25" t="s">
        <v>107</v>
      </c>
      <c r="S88" s="25"/>
    </row>
    <row r="89" spans="1:19" x14ac:dyDescent="0.25">
      <c r="A89" s="36" t="s">
        <v>228</v>
      </c>
      <c r="B89" s="25" t="s">
        <v>846</v>
      </c>
      <c r="C89" s="25" t="s">
        <v>1025</v>
      </c>
      <c r="D89" s="25" t="s">
        <v>1106</v>
      </c>
      <c r="E89" s="37">
        <v>1800443</v>
      </c>
      <c r="F89" s="25" t="s">
        <v>2981</v>
      </c>
      <c r="G89" s="25" t="s">
        <v>3378</v>
      </c>
      <c r="H89" s="37">
        <v>319456</v>
      </c>
      <c r="I89" s="37" t="s">
        <v>2553</v>
      </c>
      <c r="J89" s="25" t="s">
        <v>106</v>
      </c>
      <c r="K89" s="25" t="s">
        <v>13</v>
      </c>
      <c r="L89" s="25" t="s">
        <v>1650</v>
      </c>
      <c r="M89" s="27">
        <v>44592</v>
      </c>
      <c r="N89" s="38">
        <v>44659</v>
      </c>
      <c r="O89" s="26">
        <v>1485000</v>
      </c>
      <c r="P89" s="26">
        <v>1485000</v>
      </c>
      <c r="Q89" s="26">
        <f t="shared" si="1"/>
        <v>0</v>
      </c>
      <c r="R89" s="25" t="s">
        <v>107</v>
      </c>
      <c r="S89" s="25"/>
    </row>
    <row r="90" spans="1:19" x14ac:dyDescent="0.25">
      <c r="A90" s="36" t="s">
        <v>229</v>
      </c>
      <c r="B90" s="25" t="s">
        <v>171</v>
      </c>
      <c r="C90" s="25" t="s">
        <v>1025</v>
      </c>
      <c r="D90" s="25" t="s">
        <v>1107</v>
      </c>
      <c r="E90" s="37">
        <v>1800199</v>
      </c>
      <c r="F90" s="25" t="s">
        <v>2981</v>
      </c>
      <c r="G90" s="25" t="s">
        <v>3378</v>
      </c>
      <c r="H90" s="37">
        <v>319483</v>
      </c>
      <c r="I90" s="37" t="s">
        <v>1604</v>
      </c>
      <c r="J90" s="25" t="s">
        <v>106</v>
      </c>
      <c r="K90" s="25" t="s">
        <v>13</v>
      </c>
      <c r="L90" s="25" t="s">
        <v>1650</v>
      </c>
      <c r="M90" s="27">
        <v>44592</v>
      </c>
      <c r="N90" s="38">
        <v>44643</v>
      </c>
      <c r="O90" s="26">
        <v>2600000</v>
      </c>
      <c r="P90" s="26">
        <v>2600000</v>
      </c>
      <c r="Q90" s="26">
        <f t="shared" si="1"/>
        <v>0</v>
      </c>
      <c r="R90" s="25" t="s">
        <v>107</v>
      </c>
      <c r="S90" s="25"/>
    </row>
    <row r="91" spans="1:19" x14ac:dyDescent="0.25">
      <c r="A91" s="36" t="s">
        <v>230</v>
      </c>
      <c r="B91" s="25" t="s">
        <v>847</v>
      </c>
      <c r="C91" s="25" t="s">
        <v>1025</v>
      </c>
      <c r="D91" s="25" t="s">
        <v>1108</v>
      </c>
      <c r="E91" s="37">
        <v>1800204</v>
      </c>
      <c r="F91" s="25" t="s">
        <v>2981</v>
      </c>
      <c r="G91" s="25" t="s">
        <v>3378</v>
      </c>
      <c r="H91" s="37">
        <v>319524</v>
      </c>
      <c r="I91" s="37" t="s">
        <v>1605</v>
      </c>
      <c r="J91" s="25" t="s">
        <v>106</v>
      </c>
      <c r="K91" s="25" t="s">
        <v>13</v>
      </c>
      <c r="L91" s="25" t="s">
        <v>1650</v>
      </c>
      <c r="M91" s="27">
        <v>44592</v>
      </c>
      <c r="N91" s="38">
        <v>44644</v>
      </c>
      <c r="O91" s="26">
        <v>2384000</v>
      </c>
      <c r="P91" s="26">
        <v>2384000</v>
      </c>
      <c r="Q91" s="26">
        <f t="shared" si="1"/>
        <v>0</v>
      </c>
      <c r="R91" s="25" t="s">
        <v>107</v>
      </c>
      <c r="S91" s="25"/>
    </row>
    <row r="92" spans="1:19" x14ac:dyDescent="0.25">
      <c r="A92" s="36" t="s">
        <v>231</v>
      </c>
      <c r="B92" s="25" t="s">
        <v>848</v>
      </c>
      <c r="C92" s="25" t="s">
        <v>1025</v>
      </c>
      <c r="D92" s="25" t="s">
        <v>1109</v>
      </c>
      <c r="E92" s="37">
        <v>1701413</v>
      </c>
      <c r="F92" s="25" t="s">
        <v>2981</v>
      </c>
      <c r="G92" s="25" t="s">
        <v>3378</v>
      </c>
      <c r="H92" s="37">
        <v>319552</v>
      </c>
      <c r="I92" s="37" t="s">
        <v>2554</v>
      </c>
      <c r="J92" s="25" t="s">
        <v>106</v>
      </c>
      <c r="K92" s="25" t="s">
        <v>13</v>
      </c>
      <c r="L92" s="25" t="s">
        <v>1650</v>
      </c>
      <c r="M92" s="27">
        <v>44592</v>
      </c>
      <c r="N92" s="38">
        <v>44670</v>
      </c>
      <c r="O92" s="26">
        <v>2300000</v>
      </c>
      <c r="P92" s="26">
        <v>2300000</v>
      </c>
      <c r="Q92" s="26">
        <f t="shared" si="1"/>
        <v>0</v>
      </c>
      <c r="R92" s="25" t="s">
        <v>107</v>
      </c>
      <c r="S92" s="25"/>
    </row>
    <row r="93" spans="1:19" x14ac:dyDescent="0.25">
      <c r="A93" s="36" t="s">
        <v>232</v>
      </c>
      <c r="B93" s="25" t="s">
        <v>208</v>
      </c>
      <c r="C93" s="25" t="s">
        <v>1025</v>
      </c>
      <c r="D93" s="25" t="s">
        <v>1110</v>
      </c>
      <c r="E93" s="37" t="s">
        <v>209</v>
      </c>
      <c r="F93" s="25" t="s">
        <v>2981</v>
      </c>
      <c r="G93" s="25" t="s">
        <v>3378</v>
      </c>
      <c r="H93" s="37">
        <v>319773</v>
      </c>
      <c r="I93" s="37" t="s">
        <v>2555</v>
      </c>
      <c r="J93" s="25" t="s">
        <v>106</v>
      </c>
      <c r="K93" s="25" t="s">
        <v>13</v>
      </c>
      <c r="L93" s="25" t="s">
        <v>1650</v>
      </c>
      <c r="M93" s="27">
        <v>44592</v>
      </c>
      <c r="N93" s="38">
        <v>44673</v>
      </c>
      <c r="O93" s="26">
        <v>2500000</v>
      </c>
      <c r="P93" s="26">
        <v>2500000</v>
      </c>
      <c r="Q93" s="26">
        <f t="shared" si="1"/>
        <v>0</v>
      </c>
      <c r="R93" s="25" t="s">
        <v>107</v>
      </c>
      <c r="S93" s="25"/>
    </row>
    <row r="94" spans="1:19" x14ac:dyDescent="0.25">
      <c r="A94" s="36" t="s">
        <v>233</v>
      </c>
      <c r="B94" s="25" t="s">
        <v>591</v>
      </c>
      <c r="C94" s="25" t="s">
        <v>1025</v>
      </c>
      <c r="D94" s="25" t="s">
        <v>1111</v>
      </c>
      <c r="E94" s="37" t="s">
        <v>593</v>
      </c>
      <c r="F94" s="25" t="s">
        <v>2981</v>
      </c>
      <c r="G94" s="25" t="s">
        <v>3378</v>
      </c>
      <c r="H94" s="37">
        <v>320510</v>
      </c>
      <c r="I94" s="37" t="s">
        <v>1606</v>
      </c>
      <c r="J94" s="25" t="s">
        <v>106</v>
      </c>
      <c r="K94" s="25" t="s">
        <v>13</v>
      </c>
      <c r="L94" s="25" t="s">
        <v>1650</v>
      </c>
      <c r="M94" s="27">
        <v>44592</v>
      </c>
      <c r="N94" s="38">
        <v>44645</v>
      </c>
      <c r="O94" s="26">
        <v>2400000</v>
      </c>
      <c r="P94" s="26">
        <v>2400000</v>
      </c>
      <c r="Q94" s="26">
        <f t="shared" si="1"/>
        <v>0</v>
      </c>
      <c r="R94" s="25" t="s">
        <v>107</v>
      </c>
      <c r="S94" s="25"/>
    </row>
    <row r="95" spans="1:19" x14ac:dyDescent="0.25">
      <c r="A95" s="36" t="s">
        <v>234</v>
      </c>
      <c r="B95" s="25" t="s">
        <v>849</v>
      </c>
      <c r="C95" s="25" t="s">
        <v>1025</v>
      </c>
      <c r="D95" s="25" t="s">
        <v>1112</v>
      </c>
      <c r="E95" s="37">
        <v>1800014</v>
      </c>
      <c r="F95" s="25" t="s">
        <v>2981</v>
      </c>
      <c r="G95" s="25" t="s">
        <v>3378</v>
      </c>
      <c r="H95" s="37">
        <v>321012</v>
      </c>
      <c r="I95" s="37" t="s">
        <v>2556</v>
      </c>
      <c r="J95" s="25" t="s">
        <v>106</v>
      </c>
      <c r="K95" s="25" t="s">
        <v>13</v>
      </c>
      <c r="L95" s="25" t="s">
        <v>1650</v>
      </c>
      <c r="M95" s="27">
        <v>44592</v>
      </c>
      <c r="N95" s="38">
        <v>44662</v>
      </c>
      <c r="O95" s="26">
        <v>2396400</v>
      </c>
      <c r="P95" s="26">
        <v>2396400</v>
      </c>
      <c r="Q95" s="26">
        <f t="shared" si="1"/>
        <v>0</v>
      </c>
      <c r="R95" s="25" t="s">
        <v>107</v>
      </c>
      <c r="S95" s="25"/>
    </row>
    <row r="96" spans="1:19" x14ac:dyDescent="0.25">
      <c r="A96" s="36" t="s">
        <v>235</v>
      </c>
      <c r="B96" s="25" t="s">
        <v>109</v>
      </c>
      <c r="C96" s="25" t="s">
        <v>1025</v>
      </c>
      <c r="D96" s="25" t="s">
        <v>1113</v>
      </c>
      <c r="E96" s="37">
        <v>1702485</v>
      </c>
      <c r="F96" s="25" t="s">
        <v>2981</v>
      </c>
      <c r="G96" s="25" t="s">
        <v>3378</v>
      </c>
      <c r="H96" s="37">
        <v>321029</v>
      </c>
      <c r="I96" s="37" t="s">
        <v>1607</v>
      </c>
      <c r="J96" s="25" t="s">
        <v>106</v>
      </c>
      <c r="K96" s="25" t="s">
        <v>13</v>
      </c>
      <c r="L96" s="25" t="s">
        <v>1650</v>
      </c>
      <c r="M96" s="27">
        <v>44592</v>
      </c>
      <c r="N96" s="38">
        <v>44642</v>
      </c>
      <c r="O96" s="26">
        <v>2800000</v>
      </c>
      <c r="P96" s="26">
        <v>2800000</v>
      </c>
      <c r="Q96" s="26">
        <f t="shared" si="1"/>
        <v>0</v>
      </c>
      <c r="R96" s="25" t="s">
        <v>107</v>
      </c>
      <c r="S96" s="25"/>
    </row>
    <row r="97" spans="1:19" x14ac:dyDescent="0.25">
      <c r="A97" s="36" t="s">
        <v>236</v>
      </c>
      <c r="B97" s="25" t="s">
        <v>15</v>
      </c>
      <c r="C97" s="25" t="s">
        <v>1025</v>
      </c>
      <c r="D97" s="25" t="s">
        <v>1114</v>
      </c>
      <c r="E97" s="37">
        <v>1702507</v>
      </c>
      <c r="F97" s="25" t="s">
        <v>2981</v>
      </c>
      <c r="G97" s="25" t="s">
        <v>3378</v>
      </c>
      <c r="H97" s="37">
        <v>321073</v>
      </c>
      <c r="I97" s="37" t="s">
        <v>1608</v>
      </c>
      <c r="J97" s="25" t="s">
        <v>106</v>
      </c>
      <c r="K97" s="25" t="s">
        <v>13</v>
      </c>
      <c r="L97" s="25" t="s">
        <v>1650</v>
      </c>
      <c r="M97" s="27">
        <v>44592</v>
      </c>
      <c r="N97" s="38">
        <v>44644</v>
      </c>
      <c r="O97" s="26">
        <v>1269600</v>
      </c>
      <c r="P97" s="26">
        <v>1269600</v>
      </c>
      <c r="Q97" s="26">
        <f t="shared" si="1"/>
        <v>0</v>
      </c>
      <c r="R97" s="25" t="s">
        <v>107</v>
      </c>
      <c r="S97" s="25"/>
    </row>
    <row r="98" spans="1:19" x14ac:dyDescent="0.25">
      <c r="A98" s="36" t="s">
        <v>237</v>
      </c>
      <c r="B98" s="25" t="s">
        <v>850</v>
      </c>
      <c r="C98" s="25" t="s">
        <v>1025</v>
      </c>
      <c r="D98" s="25" t="s">
        <v>1115</v>
      </c>
      <c r="E98" s="37">
        <v>1800578</v>
      </c>
      <c r="F98" s="25" t="s">
        <v>2981</v>
      </c>
      <c r="G98" s="25" t="s">
        <v>3378</v>
      </c>
      <c r="H98" s="37">
        <v>321075</v>
      </c>
      <c r="I98" s="37" t="s">
        <v>2557</v>
      </c>
      <c r="J98" s="25" t="s">
        <v>106</v>
      </c>
      <c r="K98" s="25" t="s">
        <v>13</v>
      </c>
      <c r="L98" s="25" t="s">
        <v>1650</v>
      </c>
      <c r="M98" s="27">
        <v>44592</v>
      </c>
      <c r="N98" s="38">
        <v>44672</v>
      </c>
      <c r="O98" s="26">
        <v>2600000</v>
      </c>
      <c r="P98" s="26">
        <v>2600000</v>
      </c>
      <c r="Q98" s="26">
        <f t="shared" si="1"/>
        <v>0</v>
      </c>
      <c r="R98" s="25" t="s">
        <v>107</v>
      </c>
      <c r="S98" s="25"/>
    </row>
    <row r="99" spans="1:19" x14ac:dyDescent="0.25">
      <c r="A99" s="36" t="s">
        <v>239</v>
      </c>
      <c r="B99" s="25" t="s">
        <v>851</v>
      </c>
      <c r="C99" s="25" t="s">
        <v>1025</v>
      </c>
      <c r="D99" s="25" t="s">
        <v>1116</v>
      </c>
      <c r="E99" s="37">
        <v>2000907</v>
      </c>
      <c r="F99" s="25" t="s">
        <v>2981</v>
      </c>
      <c r="G99" s="25" t="s">
        <v>3378</v>
      </c>
      <c r="H99" s="37">
        <v>321077</v>
      </c>
      <c r="I99" s="37" t="s">
        <v>2558</v>
      </c>
      <c r="J99" s="25" t="s">
        <v>106</v>
      </c>
      <c r="K99" s="25" t="s">
        <v>13</v>
      </c>
      <c r="L99" s="25" t="s">
        <v>1650</v>
      </c>
      <c r="M99" s="27">
        <v>44592</v>
      </c>
      <c r="N99" s="38">
        <v>44677</v>
      </c>
      <c r="O99" s="26">
        <v>2450000</v>
      </c>
      <c r="P99" s="26">
        <v>2450000</v>
      </c>
      <c r="Q99" s="26">
        <f t="shared" si="1"/>
        <v>0</v>
      </c>
      <c r="R99" s="25" t="s">
        <v>107</v>
      </c>
      <c r="S99" s="25"/>
    </row>
    <row r="100" spans="1:19" x14ac:dyDescent="0.25">
      <c r="A100" s="36" t="s">
        <v>242</v>
      </c>
      <c r="B100" s="25" t="s">
        <v>812</v>
      </c>
      <c r="C100" s="25" t="s">
        <v>115</v>
      </c>
      <c r="D100" s="25" t="s">
        <v>1117</v>
      </c>
      <c r="E100" s="37">
        <v>1700980</v>
      </c>
      <c r="F100" s="25" t="s">
        <v>115</v>
      </c>
      <c r="G100" s="25" t="s">
        <v>3381</v>
      </c>
      <c r="H100" s="37">
        <v>321324</v>
      </c>
      <c r="I100" s="37" t="s">
        <v>1609</v>
      </c>
      <c r="J100" s="25" t="s">
        <v>106</v>
      </c>
      <c r="K100" s="25" t="s">
        <v>13</v>
      </c>
      <c r="L100" s="25" t="s">
        <v>1651</v>
      </c>
      <c r="M100" s="27">
        <v>44592</v>
      </c>
      <c r="N100" s="38">
        <v>44644</v>
      </c>
      <c r="O100" s="26">
        <v>2500000</v>
      </c>
      <c r="P100" s="26">
        <v>2500000</v>
      </c>
      <c r="Q100" s="26">
        <f t="shared" si="1"/>
        <v>0</v>
      </c>
      <c r="R100" s="25" t="s">
        <v>107</v>
      </c>
      <c r="S100" s="25"/>
    </row>
    <row r="101" spans="1:19" x14ac:dyDescent="0.25">
      <c r="A101" s="36" t="s">
        <v>244</v>
      </c>
      <c r="B101" s="25" t="s">
        <v>1687</v>
      </c>
      <c r="C101" s="25" t="s">
        <v>1026</v>
      </c>
      <c r="D101" s="25" t="s">
        <v>1118</v>
      </c>
      <c r="E101" s="37" t="s">
        <v>1528</v>
      </c>
      <c r="F101" s="25" t="s">
        <v>2981</v>
      </c>
      <c r="G101" s="25" t="s">
        <v>3378</v>
      </c>
      <c r="H101" s="37">
        <v>317627</v>
      </c>
      <c r="I101" s="37" t="s">
        <v>2559</v>
      </c>
      <c r="J101" s="25" t="s">
        <v>106</v>
      </c>
      <c r="K101" s="25" t="s">
        <v>13</v>
      </c>
      <c r="L101" s="25" t="s">
        <v>1652</v>
      </c>
      <c r="M101" s="27">
        <v>44600</v>
      </c>
      <c r="N101" s="38">
        <v>44720</v>
      </c>
      <c r="O101" s="26">
        <v>100000</v>
      </c>
      <c r="P101" s="26">
        <v>100000</v>
      </c>
      <c r="Q101" s="26">
        <f t="shared" si="1"/>
        <v>0</v>
      </c>
      <c r="R101" s="25" t="s">
        <v>107</v>
      </c>
      <c r="S101" s="25"/>
    </row>
    <row r="102" spans="1:19" x14ac:dyDescent="0.25">
      <c r="A102" s="36" t="s">
        <v>246</v>
      </c>
      <c r="B102" s="25" t="s">
        <v>852</v>
      </c>
      <c r="C102" s="25" t="s">
        <v>1026</v>
      </c>
      <c r="D102" s="25" t="s">
        <v>1119</v>
      </c>
      <c r="E102" s="37" t="s">
        <v>1529</v>
      </c>
      <c r="F102" s="25" t="s">
        <v>2981</v>
      </c>
      <c r="G102" s="25" t="s">
        <v>3378</v>
      </c>
      <c r="H102" s="37">
        <v>317636</v>
      </c>
      <c r="I102" s="37" t="s">
        <v>3474</v>
      </c>
      <c r="J102" s="25" t="s">
        <v>106</v>
      </c>
      <c r="K102" s="25" t="s">
        <v>13</v>
      </c>
      <c r="L102" s="25" t="s">
        <v>1652</v>
      </c>
      <c r="M102" s="27">
        <v>44600</v>
      </c>
      <c r="N102" s="38">
        <v>44749</v>
      </c>
      <c r="O102" s="26">
        <v>0</v>
      </c>
      <c r="P102" s="26">
        <v>0</v>
      </c>
      <c r="Q102" s="26">
        <f t="shared" si="1"/>
        <v>0</v>
      </c>
      <c r="R102" s="25" t="s">
        <v>2975</v>
      </c>
      <c r="S102" s="25"/>
    </row>
    <row r="103" spans="1:19" x14ac:dyDescent="0.25">
      <c r="A103" s="36" t="s">
        <v>247</v>
      </c>
      <c r="B103" s="25" t="s">
        <v>822</v>
      </c>
      <c r="C103" s="25" t="s">
        <v>1026</v>
      </c>
      <c r="D103" s="25" t="s">
        <v>1120</v>
      </c>
      <c r="E103" s="37">
        <v>1701599</v>
      </c>
      <c r="F103" s="25" t="s">
        <v>2981</v>
      </c>
      <c r="G103" s="25" t="s">
        <v>3378</v>
      </c>
      <c r="H103" s="37">
        <v>317652</v>
      </c>
      <c r="I103" s="37" t="s">
        <v>2560</v>
      </c>
      <c r="J103" s="25" t="s">
        <v>106</v>
      </c>
      <c r="K103" s="25" t="s">
        <v>13</v>
      </c>
      <c r="L103" s="25" t="s">
        <v>1652</v>
      </c>
      <c r="M103" s="27">
        <v>44600</v>
      </c>
      <c r="N103" s="38">
        <v>44662</v>
      </c>
      <c r="O103" s="26">
        <v>98000</v>
      </c>
      <c r="P103" s="26">
        <v>98000</v>
      </c>
      <c r="Q103" s="26">
        <f t="shared" si="1"/>
        <v>0</v>
      </c>
      <c r="R103" s="25" t="s">
        <v>107</v>
      </c>
      <c r="S103" s="25"/>
    </row>
    <row r="104" spans="1:19" x14ac:dyDescent="0.25">
      <c r="A104" s="36" t="s">
        <v>248</v>
      </c>
      <c r="B104" s="25" t="s">
        <v>826</v>
      </c>
      <c r="C104" s="25" t="s">
        <v>1026</v>
      </c>
      <c r="D104" s="25" t="s">
        <v>1121</v>
      </c>
      <c r="E104" s="37">
        <v>1602282</v>
      </c>
      <c r="F104" s="25" t="s">
        <v>2981</v>
      </c>
      <c r="G104" s="25" t="s">
        <v>3378</v>
      </c>
      <c r="H104" s="37">
        <v>318540</v>
      </c>
      <c r="I104" s="37" t="s">
        <v>2561</v>
      </c>
      <c r="J104" s="25" t="s">
        <v>106</v>
      </c>
      <c r="K104" s="25" t="s">
        <v>13</v>
      </c>
      <c r="L104" s="25" t="s">
        <v>1652</v>
      </c>
      <c r="M104" s="27">
        <v>44600</v>
      </c>
      <c r="N104" s="38">
        <v>44662</v>
      </c>
      <c r="O104" s="26">
        <v>100000</v>
      </c>
      <c r="P104" s="26">
        <v>100000</v>
      </c>
      <c r="Q104" s="26">
        <f t="shared" si="1"/>
        <v>0</v>
      </c>
      <c r="R104" s="25" t="s">
        <v>107</v>
      </c>
      <c r="S104" s="25"/>
    </row>
    <row r="105" spans="1:19" x14ac:dyDescent="0.25">
      <c r="A105" s="36" t="s">
        <v>250</v>
      </c>
      <c r="B105" s="25" t="s">
        <v>432</v>
      </c>
      <c r="C105" s="25" t="s">
        <v>1026</v>
      </c>
      <c r="D105" s="25" t="s">
        <v>1122</v>
      </c>
      <c r="E105" s="37">
        <v>1702512</v>
      </c>
      <c r="F105" s="25" t="s">
        <v>2981</v>
      </c>
      <c r="G105" s="25" t="s">
        <v>3378</v>
      </c>
      <c r="H105" s="37">
        <v>318542</v>
      </c>
      <c r="I105" s="37" t="s">
        <v>2562</v>
      </c>
      <c r="J105" s="25" t="s">
        <v>106</v>
      </c>
      <c r="K105" s="25" t="s">
        <v>13</v>
      </c>
      <c r="L105" s="25" t="s">
        <v>1652</v>
      </c>
      <c r="M105" s="27">
        <v>44600</v>
      </c>
      <c r="N105" s="38">
        <v>44662</v>
      </c>
      <c r="O105" s="26">
        <v>90000</v>
      </c>
      <c r="P105" s="26">
        <v>90000</v>
      </c>
      <c r="Q105" s="26">
        <f t="shared" si="1"/>
        <v>0</v>
      </c>
      <c r="R105" s="25" t="s">
        <v>107</v>
      </c>
      <c r="S105" s="25"/>
    </row>
    <row r="106" spans="1:19" x14ac:dyDescent="0.25">
      <c r="A106" s="36" t="s">
        <v>251</v>
      </c>
      <c r="B106" s="25" t="s">
        <v>823</v>
      </c>
      <c r="C106" s="25" t="s">
        <v>1026</v>
      </c>
      <c r="D106" s="25" t="s">
        <v>1123</v>
      </c>
      <c r="E106" s="37">
        <v>1704122</v>
      </c>
      <c r="F106" s="25" t="s">
        <v>2981</v>
      </c>
      <c r="G106" s="25" t="s">
        <v>3378</v>
      </c>
      <c r="H106" s="37">
        <v>318567</v>
      </c>
      <c r="I106" s="37" t="s">
        <v>2563</v>
      </c>
      <c r="J106" s="25" t="s">
        <v>106</v>
      </c>
      <c r="K106" s="25" t="s">
        <v>13</v>
      </c>
      <c r="L106" s="25" t="s">
        <v>1652</v>
      </c>
      <c r="M106" s="27">
        <v>44600</v>
      </c>
      <c r="N106" s="38">
        <v>44662</v>
      </c>
      <c r="O106" s="26">
        <v>100000</v>
      </c>
      <c r="P106" s="26">
        <v>100000</v>
      </c>
      <c r="Q106" s="26">
        <f t="shared" si="1"/>
        <v>0</v>
      </c>
      <c r="R106" s="25" t="s">
        <v>107</v>
      </c>
      <c r="S106" s="25"/>
    </row>
    <row r="107" spans="1:19" x14ac:dyDescent="0.25">
      <c r="A107" s="36" t="s">
        <v>253</v>
      </c>
      <c r="B107" s="25" t="s">
        <v>249</v>
      </c>
      <c r="C107" s="25" t="s">
        <v>1026</v>
      </c>
      <c r="D107" s="25" t="s">
        <v>1124</v>
      </c>
      <c r="E107" s="37">
        <v>1702556</v>
      </c>
      <c r="F107" s="25" t="s">
        <v>2981</v>
      </c>
      <c r="G107" s="25" t="s">
        <v>3378</v>
      </c>
      <c r="H107" s="37">
        <v>318655</v>
      </c>
      <c r="I107" s="37" t="s">
        <v>2564</v>
      </c>
      <c r="J107" s="25" t="s">
        <v>106</v>
      </c>
      <c r="K107" s="25" t="s">
        <v>13</v>
      </c>
      <c r="L107" s="25" t="s">
        <v>1652</v>
      </c>
      <c r="M107" s="27">
        <v>44600</v>
      </c>
      <c r="N107" s="38">
        <v>44662</v>
      </c>
      <c r="O107" s="26">
        <v>90000</v>
      </c>
      <c r="P107" s="26">
        <v>90000</v>
      </c>
      <c r="Q107" s="26">
        <f t="shared" si="1"/>
        <v>0</v>
      </c>
      <c r="R107" s="25" t="s">
        <v>107</v>
      </c>
      <c r="S107" s="25"/>
    </row>
    <row r="108" spans="1:19" x14ac:dyDescent="0.25">
      <c r="A108" s="36" t="s">
        <v>255</v>
      </c>
      <c r="B108" s="25" t="s">
        <v>853</v>
      </c>
      <c r="C108" s="25" t="s">
        <v>1026</v>
      </c>
      <c r="D108" s="25" t="s">
        <v>1125</v>
      </c>
      <c r="E108" s="37">
        <v>2000083</v>
      </c>
      <c r="F108" s="25" t="s">
        <v>2981</v>
      </c>
      <c r="G108" s="25" t="s">
        <v>3378</v>
      </c>
      <c r="H108" s="37">
        <v>318668</v>
      </c>
      <c r="I108" s="37" t="s">
        <v>2565</v>
      </c>
      <c r="J108" s="25" t="s">
        <v>106</v>
      </c>
      <c r="K108" s="25" t="s">
        <v>13</v>
      </c>
      <c r="L108" s="25" t="s">
        <v>1652</v>
      </c>
      <c r="M108" s="27">
        <v>44600</v>
      </c>
      <c r="N108" s="38">
        <v>44736</v>
      </c>
      <c r="O108" s="26">
        <v>100000</v>
      </c>
      <c r="P108" s="26">
        <v>100000</v>
      </c>
      <c r="Q108" s="26">
        <f t="shared" si="1"/>
        <v>0</v>
      </c>
      <c r="R108" s="25" t="s">
        <v>107</v>
      </c>
      <c r="S108" s="25"/>
    </row>
    <row r="109" spans="1:19" x14ac:dyDescent="0.25">
      <c r="A109" s="36" t="s">
        <v>257</v>
      </c>
      <c r="B109" s="25" t="s">
        <v>261</v>
      </c>
      <c r="C109" s="25" t="s">
        <v>1026</v>
      </c>
      <c r="D109" s="25" t="s">
        <v>1126</v>
      </c>
      <c r="E109" s="37">
        <v>1702485</v>
      </c>
      <c r="F109" s="25" t="s">
        <v>2981</v>
      </c>
      <c r="G109" s="25" t="s">
        <v>3378</v>
      </c>
      <c r="H109" s="37">
        <v>318714</v>
      </c>
      <c r="I109" s="37" t="s">
        <v>2566</v>
      </c>
      <c r="J109" s="25" t="s">
        <v>106</v>
      </c>
      <c r="K109" s="25" t="s">
        <v>13</v>
      </c>
      <c r="L109" s="25" t="s">
        <v>1652</v>
      </c>
      <c r="M109" s="27">
        <v>44600</v>
      </c>
      <c r="N109" s="38">
        <v>44669</v>
      </c>
      <c r="O109" s="26">
        <v>100000</v>
      </c>
      <c r="P109" s="26">
        <v>100000</v>
      </c>
      <c r="Q109" s="26">
        <f t="shared" si="1"/>
        <v>0</v>
      </c>
      <c r="R109" s="25" t="s">
        <v>107</v>
      </c>
      <c r="S109" s="25"/>
    </row>
    <row r="110" spans="1:19" x14ac:dyDescent="0.25">
      <c r="A110" s="36" t="s">
        <v>258</v>
      </c>
      <c r="B110" s="25" t="s">
        <v>823</v>
      </c>
      <c r="C110" s="25" t="s">
        <v>1026</v>
      </c>
      <c r="D110" s="25" t="s">
        <v>1127</v>
      </c>
      <c r="E110" s="37">
        <v>1704122</v>
      </c>
      <c r="F110" s="25" t="s">
        <v>2981</v>
      </c>
      <c r="G110" s="25" t="s">
        <v>3378</v>
      </c>
      <c r="H110" s="37">
        <v>318722</v>
      </c>
      <c r="I110" s="37" t="s">
        <v>2567</v>
      </c>
      <c r="J110" s="25" t="s">
        <v>106</v>
      </c>
      <c r="K110" s="25" t="s">
        <v>13</v>
      </c>
      <c r="L110" s="25" t="s">
        <v>1652</v>
      </c>
      <c r="M110" s="27">
        <v>44600</v>
      </c>
      <c r="N110" s="38">
        <v>44720</v>
      </c>
      <c r="O110" s="26">
        <v>100000</v>
      </c>
      <c r="P110" s="26">
        <v>100000</v>
      </c>
      <c r="Q110" s="26">
        <f t="shared" si="1"/>
        <v>0</v>
      </c>
      <c r="R110" s="25" t="s">
        <v>107</v>
      </c>
      <c r="S110" s="25"/>
    </row>
    <row r="111" spans="1:19" x14ac:dyDescent="0.25">
      <c r="A111" s="36" t="s">
        <v>259</v>
      </c>
      <c r="B111" s="25" t="s">
        <v>252</v>
      </c>
      <c r="C111" s="25" t="s">
        <v>1026</v>
      </c>
      <c r="D111" s="25" t="s">
        <v>1128</v>
      </c>
      <c r="E111" s="37">
        <v>1703107</v>
      </c>
      <c r="F111" s="25" t="s">
        <v>2981</v>
      </c>
      <c r="G111" s="25" t="s">
        <v>3378</v>
      </c>
      <c r="H111" s="37">
        <v>318723</v>
      </c>
      <c r="I111" s="37" t="s">
        <v>2568</v>
      </c>
      <c r="J111" s="25" t="s">
        <v>106</v>
      </c>
      <c r="K111" s="25" t="s">
        <v>13</v>
      </c>
      <c r="L111" s="25" t="s">
        <v>1652</v>
      </c>
      <c r="M111" s="27">
        <v>44600</v>
      </c>
      <c r="N111" s="38">
        <v>44662</v>
      </c>
      <c r="O111" s="26">
        <v>100000</v>
      </c>
      <c r="P111" s="26">
        <v>100000</v>
      </c>
      <c r="Q111" s="26">
        <f t="shared" si="1"/>
        <v>0</v>
      </c>
      <c r="R111" s="25" t="s">
        <v>107</v>
      </c>
      <c r="S111" s="25"/>
    </row>
    <row r="112" spans="1:19" x14ac:dyDescent="0.25">
      <c r="A112" s="36" t="s">
        <v>260</v>
      </c>
      <c r="B112" s="25" t="s">
        <v>854</v>
      </c>
      <c r="C112" s="25" t="s">
        <v>1026</v>
      </c>
      <c r="D112" s="25" t="s">
        <v>1129</v>
      </c>
      <c r="E112" s="37">
        <v>1800669</v>
      </c>
      <c r="F112" s="25" t="s">
        <v>2981</v>
      </c>
      <c r="G112" s="25" t="s">
        <v>3378</v>
      </c>
      <c r="H112" s="37">
        <v>318733</v>
      </c>
      <c r="I112" s="37" t="s">
        <v>2569</v>
      </c>
      <c r="J112" s="25" t="s">
        <v>106</v>
      </c>
      <c r="K112" s="25" t="s">
        <v>13</v>
      </c>
      <c r="L112" s="25" t="s">
        <v>1652</v>
      </c>
      <c r="M112" s="27">
        <v>44600</v>
      </c>
      <c r="N112" s="38">
        <v>44687</v>
      </c>
      <c r="O112" s="26">
        <v>50000</v>
      </c>
      <c r="P112" s="26">
        <v>50000</v>
      </c>
      <c r="Q112" s="26">
        <f t="shared" si="1"/>
        <v>0</v>
      </c>
      <c r="R112" s="25" t="s">
        <v>107</v>
      </c>
      <c r="S112" s="25"/>
    </row>
    <row r="113" spans="1:19" x14ac:dyDescent="0.25">
      <c r="A113" s="36" t="s">
        <v>262</v>
      </c>
      <c r="B113" s="25" t="s">
        <v>855</v>
      </c>
      <c r="C113" s="25" t="s">
        <v>1026</v>
      </c>
      <c r="D113" s="25" t="s">
        <v>1130</v>
      </c>
      <c r="E113" s="37">
        <v>1704156</v>
      </c>
      <c r="F113" s="25" t="s">
        <v>2981</v>
      </c>
      <c r="G113" s="25" t="s">
        <v>3378</v>
      </c>
      <c r="H113" s="37">
        <v>318735</v>
      </c>
      <c r="I113" s="37" t="s">
        <v>2570</v>
      </c>
      <c r="J113" s="25" t="s">
        <v>106</v>
      </c>
      <c r="K113" s="25" t="s">
        <v>13</v>
      </c>
      <c r="L113" s="25" t="s">
        <v>1652</v>
      </c>
      <c r="M113" s="27">
        <v>44600</v>
      </c>
      <c r="N113" s="38">
        <v>44662</v>
      </c>
      <c r="O113" s="26">
        <v>87000</v>
      </c>
      <c r="P113" s="26">
        <v>87000</v>
      </c>
      <c r="Q113" s="26">
        <f t="shared" si="1"/>
        <v>0</v>
      </c>
      <c r="R113" s="25" t="s">
        <v>107</v>
      </c>
      <c r="S113" s="25"/>
    </row>
    <row r="114" spans="1:19" x14ac:dyDescent="0.25">
      <c r="A114" s="36" t="s">
        <v>263</v>
      </c>
      <c r="B114" s="25" t="s">
        <v>826</v>
      </c>
      <c r="C114" s="25" t="s">
        <v>1026</v>
      </c>
      <c r="D114" s="25" t="s">
        <v>1131</v>
      </c>
      <c r="E114" s="37">
        <v>1602282</v>
      </c>
      <c r="F114" s="25" t="s">
        <v>2981</v>
      </c>
      <c r="G114" s="25" t="s">
        <v>3378</v>
      </c>
      <c r="H114" s="37">
        <v>318736</v>
      </c>
      <c r="I114" s="37" t="s">
        <v>2571</v>
      </c>
      <c r="J114" s="25" t="s">
        <v>106</v>
      </c>
      <c r="K114" s="25" t="s">
        <v>13</v>
      </c>
      <c r="L114" s="25" t="s">
        <v>1652</v>
      </c>
      <c r="M114" s="27">
        <v>44600</v>
      </c>
      <c r="N114" s="38">
        <v>44662</v>
      </c>
      <c r="O114" s="26">
        <v>100000</v>
      </c>
      <c r="P114" s="26">
        <v>100000</v>
      </c>
      <c r="Q114" s="26">
        <f t="shared" si="1"/>
        <v>0</v>
      </c>
      <c r="R114" s="25" t="s">
        <v>107</v>
      </c>
      <c r="S114" s="25"/>
    </row>
    <row r="115" spans="1:19" x14ac:dyDescent="0.25">
      <c r="A115" s="36" t="s">
        <v>264</v>
      </c>
      <c r="B115" s="25" t="s">
        <v>249</v>
      </c>
      <c r="C115" s="25" t="s">
        <v>1026</v>
      </c>
      <c r="D115" s="25" t="s">
        <v>1132</v>
      </c>
      <c r="E115" s="37">
        <v>1702556</v>
      </c>
      <c r="F115" s="25" t="s">
        <v>2981</v>
      </c>
      <c r="G115" s="25" t="s">
        <v>3378</v>
      </c>
      <c r="H115" s="37">
        <v>318744</v>
      </c>
      <c r="I115" s="37" t="s">
        <v>2572</v>
      </c>
      <c r="J115" s="25" t="s">
        <v>106</v>
      </c>
      <c r="K115" s="25" t="s">
        <v>13</v>
      </c>
      <c r="L115" s="25" t="s">
        <v>1652</v>
      </c>
      <c r="M115" s="27">
        <v>44600</v>
      </c>
      <c r="N115" s="38">
        <v>44662</v>
      </c>
      <c r="O115" s="26">
        <v>85800</v>
      </c>
      <c r="P115" s="26">
        <v>85800</v>
      </c>
      <c r="Q115" s="26">
        <f t="shared" si="1"/>
        <v>0</v>
      </c>
      <c r="R115" s="25" t="s">
        <v>107</v>
      </c>
      <c r="S115" s="25"/>
    </row>
    <row r="116" spans="1:19" x14ac:dyDescent="0.25">
      <c r="A116" s="36" t="s">
        <v>265</v>
      </c>
      <c r="B116" s="25" t="s">
        <v>823</v>
      </c>
      <c r="C116" s="25" t="s">
        <v>1026</v>
      </c>
      <c r="D116" s="25" t="s">
        <v>1133</v>
      </c>
      <c r="E116" s="37">
        <v>1704122</v>
      </c>
      <c r="F116" s="25" t="s">
        <v>2981</v>
      </c>
      <c r="G116" s="25" t="s">
        <v>3378</v>
      </c>
      <c r="H116" s="37">
        <v>318750</v>
      </c>
      <c r="I116" s="37" t="s">
        <v>2573</v>
      </c>
      <c r="J116" s="25" t="s">
        <v>106</v>
      </c>
      <c r="K116" s="25" t="s">
        <v>13</v>
      </c>
      <c r="L116" s="25" t="s">
        <v>1652</v>
      </c>
      <c r="M116" s="27">
        <v>44600</v>
      </c>
      <c r="N116" s="38">
        <v>44719</v>
      </c>
      <c r="O116" s="26">
        <v>61470</v>
      </c>
      <c r="P116" s="26">
        <v>61470</v>
      </c>
      <c r="Q116" s="26">
        <f t="shared" si="1"/>
        <v>0</v>
      </c>
      <c r="R116" s="25" t="s">
        <v>107</v>
      </c>
      <c r="S116" s="25"/>
    </row>
    <row r="117" spans="1:19" x14ac:dyDescent="0.25">
      <c r="A117" s="36" t="s">
        <v>268</v>
      </c>
      <c r="B117" s="25" t="s">
        <v>856</v>
      </c>
      <c r="C117" s="25" t="s">
        <v>1026</v>
      </c>
      <c r="D117" s="25" t="s">
        <v>1134</v>
      </c>
      <c r="E117" s="37">
        <v>1602163</v>
      </c>
      <c r="F117" s="25" t="s">
        <v>2981</v>
      </c>
      <c r="G117" s="25" t="s">
        <v>3378</v>
      </c>
      <c r="H117" s="37">
        <v>318759</v>
      </c>
      <c r="I117" s="37" t="s">
        <v>2574</v>
      </c>
      <c r="J117" s="25" t="s">
        <v>106</v>
      </c>
      <c r="K117" s="25" t="s">
        <v>13</v>
      </c>
      <c r="L117" s="25" t="s">
        <v>1652</v>
      </c>
      <c r="M117" s="27">
        <v>44600</v>
      </c>
      <c r="N117" s="38">
        <v>44678</v>
      </c>
      <c r="O117" s="26">
        <v>100000</v>
      </c>
      <c r="P117" s="26">
        <v>100000</v>
      </c>
      <c r="Q117" s="26">
        <f t="shared" si="1"/>
        <v>0</v>
      </c>
      <c r="R117" s="25" t="s">
        <v>107</v>
      </c>
      <c r="S117" s="25"/>
    </row>
    <row r="118" spans="1:19" x14ac:dyDescent="0.25">
      <c r="A118" s="36" t="s">
        <v>269</v>
      </c>
      <c r="B118" s="25" t="s">
        <v>447</v>
      </c>
      <c r="C118" s="25" t="s">
        <v>1026</v>
      </c>
      <c r="D118" s="25" t="s">
        <v>1135</v>
      </c>
      <c r="E118" s="37">
        <v>1703373</v>
      </c>
      <c r="F118" s="25" t="s">
        <v>2981</v>
      </c>
      <c r="G118" s="25" t="s">
        <v>3378</v>
      </c>
      <c r="H118" s="37">
        <v>318764</v>
      </c>
      <c r="I118" s="37" t="s">
        <v>2575</v>
      </c>
      <c r="J118" s="25" t="s">
        <v>106</v>
      </c>
      <c r="K118" s="25" t="s">
        <v>13</v>
      </c>
      <c r="L118" s="25" t="s">
        <v>1652</v>
      </c>
      <c r="M118" s="27">
        <v>44600</v>
      </c>
      <c r="N118" s="38">
        <v>44694</v>
      </c>
      <c r="O118" s="26">
        <v>100000</v>
      </c>
      <c r="P118" s="26">
        <v>100000</v>
      </c>
      <c r="Q118" s="26">
        <f t="shared" si="1"/>
        <v>0</v>
      </c>
      <c r="R118" s="25" t="s">
        <v>107</v>
      </c>
      <c r="S118" s="25"/>
    </row>
    <row r="119" spans="1:19" x14ac:dyDescent="0.25">
      <c r="A119" s="36" t="s">
        <v>271</v>
      </c>
      <c r="B119" s="25" t="s">
        <v>857</v>
      </c>
      <c r="C119" s="25" t="s">
        <v>1026</v>
      </c>
      <c r="D119" s="25" t="s">
        <v>1136</v>
      </c>
      <c r="E119" s="37">
        <v>1800473</v>
      </c>
      <c r="F119" s="25" t="s">
        <v>2981</v>
      </c>
      <c r="G119" s="25" t="s">
        <v>3378</v>
      </c>
      <c r="H119" s="37">
        <v>318765</v>
      </c>
      <c r="I119" s="37" t="s">
        <v>2576</v>
      </c>
      <c r="J119" s="25" t="s">
        <v>106</v>
      </c>
      <c r="K119" s="25" t="s">
        <v>13</v>
      </c>
      <c r="L119" s="25" t="s">
        <v>1652</v>
      </c>
      <c r="M119" s="27">
        <v>44600</v>
      </c>
      <c r="N119" s="38">
        <v>44685</v>
      </c>
      <c r="O119" s="26">
        <v>100000</v>
      </c>
      <c r="P119" s="26">
        <v>100000</v>
      </c>
      <c r="Q119" s="26">
        <f t="shared" si="1"/>
        <v>0</v>
      </c>
      <c r="R119" s="25" t="s">
        <v>107</v>
      </c>
      <c r="S119" s="25"/>
    </row>
    <row r="120" spans="1:19" x14ac:dyDescent="0.25">
      <c r="A120" s="36" t="s">
        <v>272</v>
      </c>
      <c r="B120" s="25" t="s">
        <v>823</v>
      </c>
      <c r="C120" s="25" t="s">
        <v>1026</v>
      </c>
      <c r="D120" s="25" t="s">
        <v>1137</v>
      </c>
      <c r="E120" s="37">
        <v>1704122</v>
      </c>
      <c r="F120" s="25" t="s">
        <v>2981</v>
      </c>
      <c r="G120" s="25" t="s">
        <v>3378</v>
      </c>
      <c r="H120" s="37">
        <v>318767</v>
      </c>
      <c r="I120" s="37" t="s">
        <v>2577</v>
      </c>
      <c r="J120" s="25" t="s">
        <v>106</v>
      </c>
      <c r="K120" s="25" t="s">
        <v>13</v>
      </c>
      <c r="L120" s="25" t="s">
        <v>1652</v>
      </c>
      <c r="M120" s="27">
        <v>44600</v>
      </c>
      <c r="N120" s="38">
        <v>44692</v>
      </c>
      <c r="O120" s="26">
        <v>100000</v>
      </c>
      <c r="P120" s="26">
        <v>100000</v>
      </c>
      <c r="Q120" s="26">
        <f t="shared" si="1"/>
        <v>0</v>
      </c>
      <c r="R120" s="25" t="s">
        <v>107</v>
      </c>
      <c r="S120" s="25"/>
    </row>
    <row r="121" spans="1:19" x14ac:dyDescent="0.25">
      <c r="A121" s="36" t="s">
        <v>273</v>
      </c>
      <c r="B121" s="25" t="s">
        <v>858</v>
      </c>
      <c r="C121" s="25" t="s">
        <v>1026</v>
      </c>
      <c r="D121" s="25" t="s">
        <v>1138</v>
      </c>
      <c r="E121" s="37">
        <v>1602501</v>
      </c>
      <c r="F121" s="25" t="s">
        <v>2981</v>
      </c>
      <c r="G121" s="25" t="s">
        <v>3378</v>
      </c>
      <c r="H121" s="37">
        <v>318793</v>
      </c>
      <c r="I121" s="37" t="s">
        <v>2578</v>
      </c>
      <c r="J121" s="25" t="s">
        <v>106</v>
      </c>
      <c r="K121" s="25" t="s">
        <v>13</v>
      </c>
      <c r="L121" s="25" t="s">
        <v>1652</v>
      </c>
      <c r="M121" s="27">
        <v>44600</v>
      </c>
      <c r="N121" s="38">
        <v>44685</v>
      </c>
      <c r="O121" s="26">
        <v>100000</v>
      </c>
      <c r="P121" s="26">
        <v>100000</v>
      </c>
      <c r="Q121" s="26">
        <f t="shared" si="1"/>
        <v>0</v>
      </c>
      <c r="R121" s="25" t="s">
        <v>107</v>
      </c>
      <c r="S121" s="25"/>
    </row>
    <row r="122" spans="1:19" x14ac:dyDescent="0.25">
      <c r="A122" s="36" t="s">
        <v>274</v>
      </c>
      <c r="B122" s="25" t="s">
        <v>859</v>
      </c>
      <c r="C122" s="25" t="s">
        <v>1026</v>
      </c>
      <c r="D122" s="25" t="s">
        <v>1139</v>
      </c>
      <c r="E122" s="37">
        <v>1704208</v>
      </c>
      <c r="F122" s="25" t="s">
        <v>2981</v>
      </c>
      <c r="G122" s="25" t="s">
        <v>3378</v>
      </c>
      <c r="H122" s="37">
        <v>318795</v>
      </c>
      <c r="I122" s="37" t="s">
        <v>2579</v>
      </c>
      <c r="J122" s="25" t="s">
        <v>106</v>
      </c>
      <c r="K122" s="25" t="s">
        <v>13</v>
      </c>
      <c r="L122" s="25" t="s">
        <v>1652</v>
      </c>
      <c r="M122" s="27">
        <v>44600</v>
      </c>
      <c r="N122" s="38">
        <v>44719</v>
      </c>
      <c r="O122" s="26">
        <v>100000</v>
      </c>
      <c r="P122" s="26">
        <v>100000</v>
      </c>
      <c r="Q122" s="26">
        <f t="shared" si="1"/>
        <v>0</v>
      </c>
      <c r="R122" s="25" t="s">
        <v>107</v>
      </c>
      <c r="S122" s="25"/>
    </row>
    <row r="123" spans="1:19" x14ac:dyDescent="0.25">
      <c r="A123" s="36" t="s">
        <v>275</v>
      </c>
      <c r="B123" s="25" t="s">
        <v>3602</v>
      </c>
      <c r="C123" s="25" t="s">
        <v>1026</v>
      </c>
      <c r="D123" s="25" t="s">
        <v>1140</v>
      </c>
      <c r="E123" s="37" t="s">
        <v>1530</v>
      </c>
      <c r="F123" s="25" t="s">
        <v>2981</v>
      </c>
      <c r="G123" s="25" t="s">
        <v>3378</v>
      </c>
      <c r="H123" s="37">
        <v>318798</v>
      </c>
      <c r="I123" s="37" t="s">
        <v>2580</v>
      </c>
      <c r="J123" s="25" t="s">
        <v>106</v>
      </c>
      <c r="K123" s="25" t="s">
        <v>13</v>
      </c>
      <c r="L123" s="25" t="s">
        <v>1652</v>
      </c>
      <c r="M123" s="27">
        <v>44600</v>
      </c>
      <c r="N123" s="38">
        <v>44743</v>
      </c>
      <c r="O123" s="26">
        <v>99555</v>
      </c>
      <c r="P123" s="26">
        <v>99555</v>
      </c>
      <c r="Q123" s="26">
        <f t="shared" si="1"/>
        <v>0</v>
      </c>
      <c r="R123" s="25" t="s">
        <v>107</v>
      </c>
      <c r="S123" s="25"/>
    </row>
    <row r="124" spans="1:19" x14ac:dyDescent="0.25">
      <c r="A124" s="36" t="s">
        <v>276</v>
      </c>
      <c r="B124" s="25" t="s">
        <v>58</v>
      </c>
      <c r="C124" s="25" t="s">
        <v>1026</v>
      </c>
      <c r="D124" s="25" t="s">
        <v>1141</v>
      </c>
      <c r="E124" s="37">
        <v>1702503</v>
      </c>
      <c r="F124" s="25" t="s">
        <v>2981</v>
      </c>
      <c r="G124" s="25" t="s">
        <v>3378</v>
      </c>
      <c r="H124" s="37">
        <v>318799</v>
      </c>
      <c r="I124" s="37" t="s">
        <v>2581</v>
      </c>
      <c r="J124" s="25" t="s">
        <v>106</v>
      </c>
      <c r="K124" s="25" t="s">
        <v>13</v>
      </c>
      <c r="L124" s="25" t="s">
        <v>1652</v>
      </c>
      <c r="M124" s="27">
        <v>44600</v>
      </c>
      <c r="N124" s="38">
        <v>44669</v>
      </c>
      <c r="O124" s="26">
        <v>100000</v>
      </c>
      <c r="P124" s="26">
        <v>100000</v>
      </c>
      <c r="Q124" s="26">
        <f t="shared" si="1"/>
        <v>0</v>
      </c>
      <c r="R124" s="25" t="s">
        <v>107</v>
      </c>
      <c r="S124" s="25"/>
    </row>
    <row r="125" spans="1:19" x14ac:dyDescent="0.25">
      <c r="A125" s="36" t="s">
        <v>277</v>
      </c>
      <c r="B125" s="25" t="s">
        <v>860</v>
      </c>
      <c r="C125" s="25" t="s">
        <v>1026</v>
      </c>
      <c r="D125" s="25" t="s">
        <v>1142</v>
      </c>
      <c r="E125" s="37" t="s">
        <v>1531</v>
      </c>
      <c r="F125" s="25" t="s">
        <v>2981</v>
      </c>
      <c r="G125" s="25" t="s">
        <v>3378</v>
      </c>
      <c r="H125" s="37">
        <v>318804</v>
      </c>
      <c r="I125" s="37" t="s">
        <v>2582</v>
      </c>
      <c r="J125" s="25" t="s">
        <v>106</v>
      </c>
      <c r="K125" s="25" t="s">
        <v>13</v>
      </c>
      <c r="L125" s="25" t="s">
        <v>1652</v>
      </c>
      <c r="M125" s="27">
        <v>44600</v>
      </c>
      <c r="N125" s="38">
        <v>44678</v>
      </c>
      <c r="O125" s="26">
        <v>95000</v>
      </c>
      <c r="P125" s="26">
        <v>95000</v>
      </c>
      <c r="Q125" s="26">
        <f t="shared" si="1"/>
        <v>0</v>
      </c>
      <c r="R125" s="25" t="s">
        <v>107</v>
      </c>
      <c r="S125" s="25"/>
    </row>
    <row r="126" spans="1:19" x14ac:dyDescent="0.25">
      <c r="A126" s="36" t="s">
        <v>278</v>
      </c>
      <c r="B126" s="25" t="s">
        <v>432</v>
      </c>
      <c r="C126" s="25" t="s">
        <v>1026</v>
      </c>
      <c r="D126" s="25" t="s">
        <v>1143</v>
      </c>
      <c r="E126" s="37">
        <v>1702512</v>
      </c>
      <c r="F126" s="25" t="s">
        <v>2981</v>
      </c>
      <c r="G126" s="25" t="s">
        <v>3378</v>
      </c>
      <c r="H126" s="37">
        <v>318805</v>
      </c>
      <c r="I126" s="37" t="s">
        <v>2583</v>
      </c>
      <c r="J126" s="25" t="s">
        <v>106</v>
      </c>
      <c r="K126" s="25" t="s">
        <v>13</v>
      </c>
      <c r="L126" s="25" t="s">
        <v>1652</v>
      </c>
      <c r="M126" s="27">
        <v>44600</v>
      </c>
      <c r="N126" s="38">
        <v>44662</v>
      </c>
      <c r="O126" s="26">
        <v>100000</v>
      </c>
      <c r="P126" s="26">
        <v>100000</v>
      </c>
      <c r="Q126" s="26">
        <f t="shared" si="1"/>
        <v>0</v>
      </c>
      <c r="R126" s="25" t="s">
        <v>107</v>
      </c>
      <c r="S126" s="25"/>
    </row>
    <row r="127" spans="1:19" x14ac:dyDescent="0.25">
      <c r="A127" s="36" t="s">
        <v>280</v>
      </c>
      <c r="B127" s="25" t="s">
        <v>861</v>
      </c>
      <c r="C127" s="25" t="s">
        <v>1026</v>
      </c>
      <c r="D127" s="25" t="s">
        <v>1144</v>
      </c>
      <c r="E127" s="37" t="s">
        <v>456</v>
      </c>
      <c r="F127" s="25" t="s">
        <v>2981</v>
      </c>
      <c r="G127" s="25" t="s">
        <v>3378</v>
      </c>
      <c r="H127" s="37">
        <v>318807</v>
      </c>
      <c r="I127" s="37" t="s">
        <v>2584</v>
      </c>
      <c r="J127" s="25" t="s">
        <v>106</v>
      </c>
      <c r="K127" s="25" t="s">
        <v>13</v>
      </c>
      <c r="L127" s="25" t="s">
        <v>1652</v>
      </c>
      <c r="M127" s="27">
        <v>44600</v>
      </c>
      <c r="N127" s="38">
        <v>44719</v>
      </c>
      <c r="O127" s="26">
        <v>100000</v>
      </c>
      <c r="P127" s="26">
        <v>100000</v>
      </c>
      <c r="Q127" s="26">
        <f t="shared" si="1"/>
        <v>0</v>
      </c>
      <c r="R127" s="25" t="s">
        <v>107</v>
      </c>
      <c r="S127" s="25"/>
    </row>
    <row r="128" spans="1:19" x14ac:dyDescent="0.25">
      <c r="A128" s="36" t="s">
        <v>281</v>
      </c>
      <c r="B128" s="25" t="s">
        <v>862</v>
      </c>
      <c r="C128" s="25" t="s">
        <v>1026</v>
      </c>
      <c r="D128" s="25" t="s">
        <v>1145</v>
      </c>
      <c r="E128" s="37">
        <v>1800437</v>
      </c>
      <c r="F128" s="25" t="s">
        <v>2981</v>
      </c>
      <c r="G128" s="25" t="s">
        <v>3378</v>
      </c>
      <c r="H128" s="37">
        <v>318815</v>
      </c>
      <c r="I128" s="37" t="s">
        <v>2585</v>
      </c>
      <c r="J128" s="25" t="s">
        <v>106</v>
      </c>
      <c r="K128" s="25" t="s">
        <v>13</v>
      </c>
      <c r="L128" s="25" t="s">
        <v>1652</v>
      </c>
      <c r="M128" s="27">
        <v>44600</v>
      </c>
      <c r="N128" s="38">
        <v>44694</v>
      </c>
      <c r="O128" s="26">
        <v>99500</v>
      </c>
      <c r="P128" s="26">
        <v>99500</v>
      </c>
      <c r="Q128" s="26">
        <f t="shared" si="1"/>
        <v>0</v>
      </c>
      <c r="R128" s="25" t="s">
        <v>107</v>
      </c>
      <c r="S128" s="25"/>
    </row>
    <row r="129" spans="1:19" x14ac:dyDescent="0.25">
      <c r="A129" s="36" t="s">
        <v>282</v>
      </c>
      <c r="B129" s="25" t="s">
        <v>3603</v>
      </c>
      <c r="C129" s="25" t="s">
        <v>1026</v>
      </c>
      <c r="D129" s="25" t="s">
        <v>1146</v>
      </c>
      <c r="E129" s="37" t="s">
        <v>1532</v>
      </c>
      <c r="F129" s="25" t="s">
        <v>2981</v>
      </c>
      <c r="G129" s="25" t="s">
        <v>3378</v>
      </c>
      <c r="H129" s="37">
        <v>318831</v>
      </c>
      <c r="I129" s="37" t="s">
        <v>2586</v>
      </c>
      <c r="J129" s="25" t="s">
        <v>106</v>
      </c>
      <c r="K129" s="25" t="s">
        <v>13</v>
      </c>
      <c r="L129" s="25" t="s">
        <v>1652</v>
      </c>
      <c r="M129" s="27">
        <v>44600</v>
      </c>
      <c r="N129" s="38">
        <v>44722</v>
      </c>
      <c r="O129" s="26">
        <v>100000</v>
      </c>
      <c r="P129" s="26">
        <v>100000</v>
      </c>
      <c r="Q129" s="26">
        <f t="shared" si="1"/>
        <v>0</v>
      </c>
      <c r="R129" s="25" t="s">
        <v>107</v>
      </c>
      <c r="S129" s="25"/>
    </row>
    <row r="130" spans="1:19" x14ac:dyDescent="0.25">
      <c r="A130" s="36" t="s">
        <v>284</v>
      </c>
      <c r="B130" s="25" t="s">
        <v>256</v>
      </c>
      <c r="C130" s="25" t="s">
        <v>1026</v>
      </c>
      <c r="D130" s="25" t="s">
        <v>1147</v>
      </c>
      <c r="E130" s="37">
        <v>1700980</v>
      </c>
      <c r="F130" s="25" t="s">
        <v>2981</v>
      </c>
      <c r="G130" s="25" t="s">
        <v>3378</v>
      </c>
      <c r="H130" s="37">
        <v>318833</v>
      </c>
      <c r="I130" s="37" t="s">
        <v>2587</v>
      </c>
      <c r="J130" s="25" t="s">
        <v>106</v>
      </c>
      <c r="K130" s="25" t="s">
        <v>13</v>
      </c>
      <c r="L130" s="25" t="s">
        <v>1652</v>
      </c>
      <c r="M130" s="27">
        <v>44600</v>
      </c>
      <c r="N130" s="38">
        <v>44662</v>
      </c>
      <c r="O130" s="26">
        <v>100000</v>
      </c>
      <c r="P130" s="26">
        <v>100000</v>
      </c>
      <c r="Q130" s="26">
        <f t="shared" si="1"/>
        <v>0</v>
      </c>
      <c r="R130" s="25" t="s">
        <v>107</v>
      </c>
      <c r="S130" s="25"/>
    </row>
    <row r="131" spans="1:19" x14ac:dyDescent="0.25">
      <c r="A131" s="36" t="s">
        <v>285</v>
      </c>
      <c r="B131" s="25" t="s">
        <v>744</v>
      </c>
      <c r="C131" s="25" t="s">
        <v>1026</v>
      </c>
      <c r="D131" s="25" t="s">
        <v>1148</v>
      </c>
      <c r="E131" s="37">
        <v>1702438</v>
      </c>
      <c r="F131" s="25" t="s">
        <v>2981</v>
      </c>
      <c r="G131" s="25" t="s">
        <v>3378</v>
      </c>
      <c r="H131" s="37">
        <v>318834</v>
      </c>
      <c r="I131" s="37" t="s">
        <v>2588</v>
      </c>
      <c r="J131" s="25" t="s">
        <v>106</v>
      </c>
      <c r="K131" s="25" t="s">
        <v>13</v>
      </c>
      <c r="L131" s="25" t="s">
        <v>1652</v>
      </c>
      <c r="M131" s="27">
        <v>44600</v>
      </c>
      <c r="N131" s="38">
        <v>44692</v>
      </c>
      <c r="O131" s="26">
        <v>100000</v>
      </c>
      <c r="P131" s="26">
        <v>100000</v>
      </c>
      <c r="Q131" s="26">
        <f t="shared" si="1"/>
        <v>0</v>
      </c>
      <c r="R131" s="25" t="s">
        <v>107</v>
      </c>
      <c r="S131" s="25"/>
    </row>
    <row r="132" spans="1:19" x14ac:dyDescent="0.25">
      <c r="A132" s="36" t="s">
        <v>286</v>
      </c>
      <c r="B132" s="25" t="s">
        <v>822</v>
      </c>
      <c r="C132" s="25" t="s">
        <v>1026</v>
      </c>
      <c r="D132" s="25" t="s">
        <v>1149</v>
      </c>
      <c r="E132" s="37">
        <v>1701599</v>
      </c>
      <c r="F132" s="25" t="s">
        <v>2981</v>
      </c>
      <c r="G132" s="25" t="s">
        <v>3378</v>
      </c>
      <c r="H132" s="37">
        <v>318835</v>
      </c>
      <c r="I132" s="37" t="s">
        <v>2589</v>
      </c>
      <c r="J132" s="25" t="s">
        <v>106</v>
      </c>
      <c r="K132" s="25" t="s">
        <v>13</v>
      </c>
      <c r="L132" s="25" t="s">
        <v>1652</v>
      </c>
      <c r="M132" s="27">
        <v>44600</v>
      </c>
      <c r="N132" s="38">
        <v>44680</v>
      </c>
      <c r="O132" s="26">
        <v>67000</v>
      </c>
      <c r="P132" s="26">
        <v>67000</v>
      </c>
      <c r="Q132" s="26">
        <f t="shared" si="1"/>
        <v>0</v>
      </c>
      <c r="R132" s="25" t="s">
        <v>107</v>
      </c>
      <c r="S132" s="25"/>
    </row>
    <row r="133" spans="1:19" x14ac:dyDescent="0.25">
      <c r="A133" s="36" t="s">
        <v>287</v>
      </c>
      <c r="B133" s="25" t="s">
        <v>252</v>
      </c>
      <c r="C133" s="25" t="s">
        <v>1026</v>
      </c>
      <c r="D133" s="25" t="s">
        <v>1150</v>
      </c>
      <c r="E133" s="37">
        <v>1703107</v>
      </c>
      <c r="F133" s="25" t="s">
        <v>2981</v>
      </c>
      <c r="G133" s="25" t="s">
        <v>3378</v>
      </c>
      <c r="H133" s="37">
        <v>318837</v>
      </c>
      <c r="I133" s="37" t="s">
        <v>2590</v>
      </c>
      <c r="J133" s="25" t="s">
        <v>106</v>
      </c>
      <c r="K133" s="25" t="s">
        <v>13</v>
      </c>
      <c r="L133" s="25" t="s">
        <v>1652</v>
      </c>
      <c r="M133" s="27">
        <v>44600</v>
      </c>
      <c r="N133" s="38">
        <v>44694</v>
      </c>
      <c r="O133" s="26">
        <v>100000</v>
      </c>
      <c r="P133" s="26">
        <v>100000</v>
      </c>
      <c r="Q133" s="26">
        <f t="shared" si="1"/>
        <v>0</v>
      </c>
      <c r="R133" s="25" t="s">
        <v>107</v>
      </c>
      <c r="S133" s="25"/>
    </row>
    <row r="134" spans="1:19" x14ac:dyDescent="0.25">
      <c r="A134" s="36" t="s">
        <v>288</v>
      </c>
      <c r="B134" s="25" t="s">
        <v>3604</v>
      </c>
      <c r="C134" s="25" t="s">
        <v>1026</v>
      </c>
      <c r="D134" s="25" t="s">
        <v>1151</v>
      </c>
      <c r="E134" s="37" t="s">
        <v>162</v>
      </c>
      <c r="F134" s="25" t="s">
        <v>2981</v>
      </c>
      <c r="G134" s="25" t="s">
        <v>3378</v>
      </c>
      <c r="H134" s="37">
        <v>318842</v>
      </c>
      <c r="I134" s="37" t="s">
        <v>2591</v>
      </c>
      <c r="J134" s="25" t="s">
        <v>106</v>
      </c>
      <c r="K134" s="25" t="s">
        <v>13</v>
      </c>
      <c r="L134" s="25" t="s">
        <v>1652</v>
      </c>
      <c r="M134" s="27">
        <v>44600</v>
      </c>
      <c r="N134" s="38">
        <v>44720</v>
      </c>
      <c r="O134" s="26">
        <v>100000</v>
      </c>
      <c r="P134" s="26">
        <v>100000</v>
      </c>
      <c r="Q134" s="26">
        <f t="shared" ref="Q134:Q197" si="2">O134-P134</f>
        <v>0</v>
      </c>
      <c r="R134" s="25" t="s">
        <v>107</v>
      </c>
      <c r="S134" s="25"/>
    </row>
    <row r="135" spans="1:19" x14ac:dyDescent="0.25">
      <c r="A135" s="36" t="s">
        <v>289</v>
      </c>
      <c r="B135" s="25" t="s">
        <v>394</v>
      </c>
      <c r="C135" s="25" t="s">
        <v>1026</v>
      </c>
      <c r="D135" s="25" t="s">
        <v>1152</v>
      </c>
      <c r="E135" s="37">
        <v>1701837</v>
      </c>
      <c r="F135" s="25" t="s">
        <v>2981</v>
      </c>
      <c r="G135" s="25" t="s">
        <v>3378</v>
      </c>
      <c r="H135" s="37">
        <v>318844</v>
      </c>
      <c r="I135" s="37" t="s">
        <v>2592</v>
      </c>
      <c r="J135" s="25" t="s">
        <v>106</v>
      </c>
      <c r="K135" s="25" t="s">
        <v>13</v>
      </c>
      <c r="L135" s="25" t="s">
        <v>1652</v>
      </c>
      <c r="M135" s="27">
        <v>44600</v>
      </c>
      <c r="N135" s="38">
        <v>44685</v>
      </c>
      <c r="O135" s="26">
        <v>100000</v>
      </c>
      <c r="P135" s="26">
        <v>100000</v>
      </c>
      <c r="Q135" s="26">
        <f t="shared" si="2"/>
        <v>0</v>
      </c>
      <c r="R135" s="25" t="s">
        <v>107</v>
      </c>
      <c r="S135" s="25"/>
    </row>
    <row r="136" spans="1:19" x14ac:dyDescent="0.25">
      <c r="A136" s="36" t="s">
        <v>290</v>
      </c>
      <c r="B136" s="25" t="s">
        <v>430</v>
      </c>
      <c r="C136" s="25" t="s">
        <v>1026</v>
      </c>
      <c r="D136" s="25" t="s">
        <v>1153</v>
      </c>
      <c r="E136" s="37">
        <v>1702404</v>
      </c>
      <c r="F136" s="25" t="s">
        <v>2981</v>
      </c>
      <c r="G136" s="25" t="s">
        <v>3378</v>
      </c>
      <c r="H136" s="37">
        <v>318849</v>
      </c>
      <c r="I136" s="37" t="s">
        <v>2593</v>
      </c>
      <c r="J136" s="25" t="s">
        <v>106</v>
      </c>
      <c r="K136" s="25" t="s">
        <v>13</v>
      </c>
      <c r="L136" s="25" t="s">
        <v>1652</v>
      </c>
      <c r="M136" s="27">
        <v>44600</v>
      </c>
      <c r="N136" s="38">
        <v>44662</v>
      </c>
      <c r="O136" s="26">
        <v>100000</v>
      </c>
      <c r="P136" s="26">
        <v>100000</v>
      </c>
      <c r="Q136" s="26">
        <f t="shared" si="2"/>
        <v>0</v>
      </c>
      <c r="R136" s="25" t="s">
        <v>107</v>
      </c>
      <c r="S136" s="25"/>
    </row>
    <row r="137" spans="1:19" x14ac:dyDescent="0.25">
      <c r="A137" s="36" t="s">
        <v>292</v>
      </c>
      <c r="B137" s="25" t="s">
        <v>863</v>
      </c>
      <c r="C137" s="25" t="s">
        <v>1026</v>
      </c>
      <c r="D137" s="25" t="s">
        <v>1154</v>
      </c>
      <c r="E137" s="37">
        <v>2000764</v>
      </c>
      <c r="F137" s="25" t="s">
        <v>2981</v>
      </c>
      <c r="G137" s="25" t="s">
        <v>3378</v>
      </c>
      <c r="H137" s="37">
        <v>318853</v>
      </c>
      <c r="I137" s="37" t="s">
        <v>2594</v>
      </c>
      <c r="J137" s="25" t="s">
        <v>106</v>
      </c>
      <c r="K137" s="25" t="s">
        <v>13</v>
      </c>
      <c r="L137" s="25" t="s">
        <v>1652</v>
      </c>
      <c r="M137" s="27">
        <v>44600</v>
      </c>
      <c r="N137" s="38">
        <v>44685</v>
      </c>
      <c r="O137" s="26">
        <v>85000</v>
      </c>
      <c r="P137" s="26">
        <v>85000</v>
      </c>
      <c r="Q137" s="26">
        <f t="shared" si="2"/>
        <v>0</v>
      </c>
      <c r="R137" s="25" t="s">
        <v>107</v>
      </c>
      <c r="S137" s="25"/>
    </row>
    <row r="138" spans="1:19" x14ac:dyDescent="0.25">
      <c r="A138" s="36" t="s">
        <v>293</v>
      </c>
      <c r="B138" s="25" t="s">
        <v>823</v>
      </c>
      <c r="C138" s="25" t="s">
        <v>1026</v>
      </c>
      <c r="D138" s="25" t="s">
        <v>1155</v>
      </c>
      <c r="E138" s="37">
        <v>1704122</v>
      </c>
      <c r="F138" s="25" t="s">
        <v>2981</v>
      </c>
      <c r="G138" s="25" t="s">
        <v>3378</v>
      </c>
      <c r="H138" s="37">
        <v>318866</v>
      </c>
      <c r="I138" s="37" t="s">
        <v>2595</v>
      </c>
      <c r="J138" s="25" t="s">
        <v>106</v>
      </c>
      <c r="K138" s="25" t="s">
        <v>13</v>
      </c>
      <c r="L138" s="25" t="s">
        <v>1652</v>
      </c>
      <c r="M138" s="27">
        <v>44600</v>
      </c>
      <c r="N138" s="38">
        <v>44662</v>
      </c>
      <c r="O138" s="26">
        <v>100000</v>
      </c>
      <c r="P138" s="26">
        <v>100000</v>
      </c>
      <c r="Q138" s="26">
        <f t="shared" si="2"/>
        <v>0</v>
      </c>
      <c r="R138" s="25" t="s">
        <v>107</v>
      </c>
      <c r="S138" s="25"/>
    </row>
    <row r="139" spans="1:19" x14ac:dyDescent="0.25">
      <c r="A139" s="36" t="s">
        <v>294</v>
      </c>
      <c r="B139" s="25" t="s">
        <v>864</v>
      </c>
      <c r="C139" s="25" t="s">
        <v>1026</v>
      </c>
      <c r="D139" s="25" t="s">
        <v>1156</v>
      </c>
      <c r="E139" s="37">
        <v>2000156</v>
      </c>
      <c r="F139" s="25" t="s">
        <v>2981</v>
      </c>
      <c r="G139" s="25" t="s">
        <v>3378</v>
      </c>
      <c r="H139" s="37">
        <v>318868</v>
      </c>
      <c r="I139" s="37" t="s">
        <v>2596</v>
      </c>
      <c r="J139" s="25" t="s">
        <v>106</v>
      </c>
      <c r="K139" s="25" t="s">
        <v>13</v>
      </c>
      <c r="L139" s="25" t="s">
        <v>1652</v>
      </c>
      <c r="M139" s="27">
        <v>44600</v>
      </c>
      <c r="N139" s="38">
        <v>44678</v>
      </c>
      <c r="O139" s="26">
        <v>98000</v>
      </c>
      <c r="P139" s="26">
        <v>98000</v>
      </c>
      <c r="Q139" s="26">
        <f t="shared" si="2"/>
        <v>0</v>
      </c>
      <c r="R139" s="25" t="s">
        <v>107</v>
      </c>
      <c r="S139" s="25"/>
    </row>
    <row r="140" spans="1:19" x14ac:dyDescent="0.25">
      <c r="A140" s="36" t="s">
        <v>296</v>
      </c>
      <c r="B140" s="25" t="s">
        <v>3605</v>
      </c>
      <c r="C140" s="25" t="s">
        <v>1026</v>
      </c>
      <c r="D140" s="25" t="s">
        <v>1157</v>
      </c>
      <c r="E140" s="37" t="s">
        <v>152</v>
      </c>
      <c r="F140" s="25" t="s">
        <v>2981</v>
      </c>
      <c r="G140" s="25" t="s">
        <v>3378</v>
      </c>
      <c r="H140" s="37">
        <v>318871</v>
      </c>
      <c r="I140" s="37" t="s">
        <v>2597</v>
      </c>
      <c r="J140" s="25" t="s">
        <v>106</v>
      </c>
      <c r="K140" s="25" t="s">
        <v>13</v>
      </c>
      <c r="L140" s="25" t="s">
        <v>1652</v>
      </c>
      <c r="M140" s="27">
        <v>44600</v>
      </c>
      <c r="N140" s="38">
        <v>44722</v>
      </c>
      <c r="O140" s="26">
        <v>100000</v>
      </c>
      <c r="P140" s="26">
        <v>100000</v>
      </c>
      <c r="Q140" s="26">
        <f t="shared" si="2"/>
        <v>0</v>
      </c>
      <c r="R140" s="25" t="s">
        <v>107</v>
      </c>
      <c r="S140" s="25"/>
    </row>
    <row r="141" spans="1:19" x14ac:dyDescent="0.25">
      <c r="A141" s="36" t="s">
        <v>297</v>
      </c>
      <c r="B141" s="25" t="s">
        <v>865</v>
      </c>
      <c r="C141" s="25" t="s">
        <v>1026</v>
      </c>
      <c r="D141" s="25" t="s">
        <v>1158</v>
      </c>
      <c r="E141" s="37">
        <v>1800143</v>
      </c>
      <c r="F141" s="25" t="s">
        <v>2981</v>
      </c>
      <c r="G141" s="25" t="s">
        <v>3378</v>
      </c>
      <c r="H141" s="37">
        <v>318873</v>
      </c>
      <c r="I141" s="37" t="s">
        <v>2598</v>
      </c>
      <c r="J141" s="25" t="s">
        <v>106</v>
      </c>
      <c r="K141" s="25" t="s">
        <v>13</v>
      </c>
      <c r="L141" s="25" t="s">
        <v>1652</v>
      </c>
      <c r="M141" s="27">
        <v>44600</v>
      </c>
      <c r="N141" s="38">
        <v>44687</v>
      </c>
      <c r="O141" s="26">
        <v>88122</v>
      </c>
      <c r="P141" s="26">
        <v>88122</v>
      </c>
      <c r="Q141" s="26">
        <f t="shared" si="2"/>
        <v>0</v>
      </c>
      <c r="R141" s="25" t="s">
        <v>107</v>
      </c>
      <c r="S141" s="25"/>
    </row>
    <row r="142" spans="1:19" x14ac:dyDescent="0.25">
      <c r="A142" s="36" t="s">
        <v>298</v>
      </c>
      <c r="B142" s="25" t="s">
        <v>3605</v>
      </c>
      <c r="C142" s="25" t="s">
        <v>1026</v>
      </c>
      <c r="D142" s="25" t="s">
        <v>1159</v>
      </c>
      <c r="E142" s="37" t="s">
        <v>152</v>
      </c>
      <c r="F142" s="25" t="s">
        <v>2981</v>
      </c>
      <c r="G142" s="25" t="s">
        <v>3378</v>
      </c>
      <c r="H142" s="37">
        <v>318876</v>
      </c>
      <c r="I142" s="37" t="s">
        <v>2599</v>
      </c>
      <c r="J142" s="25" t="s">
        <v>106</v>
      </c>
      <c r="K142" s="25" t="s">
        <v>13</v>
      </c>
      <c r="L142" s="25" t="s">
        <v>1652</v>
      </c>
      <c r="M142" s="27">
        <v>44600</v>
      </c>
      <c r="N142" s="38">
        <v>44722</v>
      </c>
      <c r="O142" s="26">
        <v>99999</v>
      </c>
      <c r="P142" s="26">
        <v>99999</v>
      </c>
      <c r="Q142" s="26">
        <f t="shared" si="2"/>
        <v>0</v>
      </c>
      <c r="R142" s="25" t="s">
        <v>107</v>
      </c>
      <c r="S142" s="25"/>
    </row>
    <row r="143" spans="1:19" x14ac:dyDescent="0.25">
      <c r="A143" s="36" t="s">
        <v>299</v>
      </c>
      <c r="B143" s="25" t="s">
        <v>865</v>
      </c>
      <c r="C143" s="25" t="s">
        <v>1026</v>
      </c>
      <c r="D143" s="25" t="s">
        <v>1160</v>
      </c>
      <c r="E143" s="37">
        <v>1800143</v>
      </c>
      <c r="F143" s="25" t="s">
        <v>2981</v>
      </c>
      <c r="G143" s="25" t="s">
        <v>3378</v>
      </c>
      <c r="H143" s="37">
        <v>318881</v>
      </c>
      <c r="I143" s="37" t="s">
        <v>2600</v>
      </c>
      <c r="J143" s="25" t="s">
        <v>106</v>
      </c>
      <c r="K143" s="25" t="s">
        <v>13</v>
      </c>
      <c r="L143" s="25" t="s">
        <v>1652</v>
      </c>
      <c r="M143" s="27">
        <v>44600</v>
      </c>
      <c r="N143" s="38">
        <v>44678</v>
      </c>
      <c r="O143" s="26">
        <v>100000</v>
      </c>
      <c r="P143" s="26">
        <v>100000</v>
      </c>
      <c r="Q143" s="26">
        <f t="shared" si="2"/>
        <v>0</v>
      </c>
      <c r="R143" s="25" t="s">
        <v>107</v>
      </c>
      <c r="S143" s="25"/>
    </row>
    <row r="144" spans="1:19" x14ac:dyDescent="0.25">
      <c r="A144" s="36" t="s">
        <v>300</v>
      </c>
      <c r="B144" s="25" t="s">
        <v>379</v>
      </c>
      <c r="C144" s="25" t="s">
        <v>1026</v>
      </c>
      <c r="D144" s="25" t="s">
        <v>1161</v>
      </c>
      <c r="E144" s="37">
        <v>1702572</v>
      </c>
      <c r="F144" s="25" t="s">
        <v>2981</v>
      </c>
      <c r="G144" s="25" t="s">
        <v>3378</v>
      </c>
      <c r="H144" s="37">
        <v>318883</v>
      </c>
      <c r="I144" s="37" t="s">
        <v>2601</v>
      </c>
      <c r="J144" s="25" t="s">
        <v>106</v>
      </c>
      <c r="K144" s="25" t="s">
        <v>13</v>
      </c>
      <c r="L144" s="25" t="s">
        <v>1652</v>
      </c>
      <c r="M144" s="27">
        <v>44600</v>
      </c>
      <c r="N144" s="38">
        <v>44662</v>
      </c>
      <c r="O144" s="26">
        <v>48000</v>
      </c>
      <c r="P144" s="26">
        <v>48000</v>
      </c>
      <c r="Q144" s="26">
        <f t="shared" si="2"/>
        <v>0</v>
      </c>
      <c r="R144" s="25" t="s">
        <v>107</v>
      </c>
      <c r="S144" s="25"/>
    </row>
    <row r="145" spans="1:19" x14ac:dyDescent="0.25">
      <c r="A145" s="36" t="s">
        <v>301</v>
      </c>
      <c r="B145" s="25" t="s">
        <v>865</v>
      </c>
      <c r="C145" s="25" t="s">
        <v>1026</v>
      </c>
      <c r="D145" s="25" t="s">
        <v>1162</v>
      </c>
      <c r="E145" s="37">
        <v>1800143</v>
      </c>
      <c r="F145" s="25" t="s">
        <v>2981</v>
      </c>
      <c r="G145" s="25" t="s">
        <v>3378</v>
      </c>
      <c r="H145" s="37">
        <v>318885</v>
      </c>
      <c r="I145" s="37" t="s">
        <v>2602</v>
      </c>
      <c r="J145" s="25" t="s">
        <v>106</v>
      </c>
      <c r="K145" s="25" t="s">
        <v>13</v>
      </c>
      <c r="L145" s="25" t="s">
        <v>1652</v>
      </c>
      <c r="M145" s="27">
        <v>44600</v>
      </c>
      <c r="N145" s="38">
        <v>44687</v>
      </c>
      <c r="O145" s="26">
        <v>99998</v>
      </c>
      <c r="P145" s="26">
        <v>99998</v>
      </c>
      <c r="Q145" s="26">
        <f t="shared" si="2"/>
        <v>0</v>
      </c>
      <c r="R145" s="25" t="s">
        <v>107</v>
      </c>
      <c r="S145" s="25"/>
    </row>
    <row r="146" spans="1:19" x14ac:dyDescent="0.25">
      <c r="A146" s="36" t="s">
        <v>302</v>
      </c>
      <c r="B146" s="25" t="s">
        <v>866</v>
      </c>
      <c r="C146" s="25" t="s">
        <v>1026</v>
      </c>
      <c r="D146" s="25" t="s">
        <v>1163</v>
      </c>
      <c r="E146" s="37">
        <v>1700854</v>
      </c>
      <c r="F146" s="25" t="s">
        <v>2981</v>
      </c>
      <c r="G146" s="25" t="s">
        <v>3378</v>
      </c>
      <c r="H146" s="37">
        <v>318889</v>
      </c>
      <c r="I146" s="37" t="s">
        <v>2603</v>
      </c>
      <c r="J146" s="25" t="s">
        <v>106</v>
      </c>
      <c r="K146" s="25" t="s">
        <v>13</v>
      </c>
      <c r="L146" s="25" t="s">
        <v>1652</v>
      </c>
      <c r="M146" s="27">
        <v>44600</v>
      </c>
      <c r="N146" s="38">
        <v>44694</v>
      </c>
      <c r="O146" s="26">
        <v>100000</v>
      </c>
      <c r="P146" s="26">
        <v>100000</v>
      </c>
      <c r="Q146" s="26">
        <f t="shared" si="2"/>
        <v>0</v>
      </c>
      <c r="R146" s="25" t="s">
        <v>107</v>
      </c>
      <c r="S146" s="25"/>
    </row>
    <row r="147" spans="1:19" x14ac:dyDescent="0.25">
      <c r="A147" s="36" t="s">
        <v>304</v>
      </c>
      <c r="B147" s="25" t="s">
        <v>867</v>
      </c>
      <c r="C147" s="25" t="s">
        <v>1026</v>
      </c>
      <c r="D147" s="25" t="s">
        <v>1164</v>
      </c>
      <c r="E147" s="37">
        <v>2000551</v>
      </c>
      <c r="F147" s="25" t="s">
        <v>2981</v>
      </c>
      <c r="G147" s="25" t="s">
        <v>3378</v>
      </c>
      <c r="H147" s="37">
        <v>318911</v>
      </c>
      <c r="I147" s="37" t="s">
        <v>2604</v>
      </c>
      <c r="J147" s="25" t="s">
        <v>106</v>
      </c>
      <c r="K147" s="25" t="s">
        <v>13</v>
      </c>
      <c r="L147" s="25" t="s">
        <v>1652</v>
      </c>
      <c r="M147" s="27">
        <v>44600</v>
      </c>
      <c r="N147" s="38">
        <v>44687</v>
      </c>
      <c r="O147" s="26">
        <v>100000</v>
      </c>
      <c r="P147" s="26">
        <v>100000</v>
      </c>
      <c r="Q147" s="26">
        <f t="shared" si="2"/>
        <v>0</v>
      </c>
      <c r="R147" s="25" t="s">
        <v>107</v>
      </c>
      <c r="S147" s="25"/>
    </row>
    <row r="148" spans="1:19" x14ac:dyDescent="0.25">
      <c r="A148" s="36" t="s">
        <v>305</v>
      </c>
      <c r="B148" s="25" t="s">
        <v>394</v>
      </c>
      <c r="C148" s="25" t="s">
        <v>1026</v>
      </c>
      <c r="D148" s="25" t="s">
        <v>1165</v>
      </c>
      <c r="E148" s="37">
        <v>1701837</v>
      </c>
      <c r="F148" s="25" t="s">
        <v>2981</v>
      </c>
      <c r="G148" s="25" t="s">
        <v>3378</v>
      </c>
      <c r="H148" s="37">
        <v>318912</v>
      </c>
      <c r="I148" s="37" t="s">
        <v>2605</v>
      </c>
      <c r="J148" s="25" t="s">
        <v>106</v>
      </c>
      <c r="K148" s="25" t="s">
        <v>13</v>
      </c>
      <c r="L148" s="25" t="s">
        <v>1652</v>
      </c>
      <c r="M148" s="27">
        <v>44600</v>
      </c>
      <c r="N148" s="38">
        <v>44685</v>
      </c>
      <c r="O148" s="26">
        <v>85370</v>
      </c>
      <c r="P148" s="26">
        <v>85370</v>
      </c>
      <c r="Q148" s="26">
        <f t="shared" si="2"/>
        <v>0</v>
      </c>
      <c r="R148" s="25" t="s">
        <v>107</v>
      </c>
      <c r="S148" s="25"/>
    </row>
    <row r="149" spans="1:19" x14ac:dyDescent="0.25">
      <c r="A149" s="36" t="s">
        <v>306</v>
      </c>
      <c r="B149" s="25" t="s">
        <v>868</v>
      </c>
      <c r="C149" s="25" t="s">
        <v>1026</v>
      </c>
      <c r="D149" s="25" t="s">
        <v>1166</v>
      </c>
      <c r="E149" s="37">
        <v>2100259</v>
      </c>
      <c r="F149" s="25" t="s">
        <v>2981</v>
      </c>
      <c r="G149" s="25" t="s">
        <v>3378</v>
      </c>
      <c r="H149" s="37">
        <v>318913</v>
      </c>
      <c r="I149" s="37" t="s">
        <v>3475</v>
      </c>
      <c r="J149" s="25" t="s">
        <v>106</v>
      </c>
      <c r="K149" s="25" t="s">
        <v>13</v>
      </c>
      <c r="L149" s="25" t="s">
        <v>1652</v>
      </c>
      <c r="M149" s="27">
        <v>44600</v>
      </c>
      <c r="N149" s="38">
        <v>44757</v>
      </c>
      <c r="O149" s="26">
        <v>92066</v>
      </c>
      <c r="P149" s="26">
        <v>92066</v>
      </c>
      <c r="Q149" s="26">
        <f t="shared" si="2"/>
        <v>0</v>
      </c>
      <c r="R149" s="25" t="s">
        <v>107</v>
      </c>
      <c r="S149" s="25"/>
    </row>
    <row r="150" spans="1:19" x14ac:dyDescent="0.25">
      <c r="A150" s="36" t="s">
        <v>307</v>
      </c>
      <c r="B150" s="25" t="s">
        <v>869</v>
      </c>
      <c r="C150" s="25" t="s">
        <v>1026</v>
      </c>
      <c r="D150" s="25" t="s">
        <v>1167</v>
      </c>
      <c r="E150" s="37">
        <v>1702864</v>
      </c>
      <c r="F150" s="25" t="s">
        <v>2981</v>
      </c>
      <c r="G150" s="25" t="s">
        <v>3378</v>
      </c>
      <c r="H150" s="37">
        <v>318936</v>
      </c>
      <c r="I150" s="37" t="s">
        <v>2606</v>
      </c>
      <c r="J150" s="25" t="s">
        <v>106</v>
      </c>
      <c r="K150" s="25" t="s">
        <v>13</v>
      </c>
      <c r="L150" s="25" t="s">
        <v>1652</v>
      </c>
      <c r="M150" s="27">
        <v>44600</v>
      </c>
      <c r="N150" s="38">
        <v>44685</v>
      </c>
      <c r="O150" s="26">
        <v>100000</v>
      </c>
      <c r="P150" s="26">
        <v>100000</v>
      </c>
      <c r="Q150" s="26">
        <f t="shared" si="2"/>
        <v>0</v>
      </c>
      <c r="R150" s="25" t="s">
        <v>107</v>
      </c>
      <c r="S150" s="25"/>
    </row>
    <row r="151" spans="1:19" x14ac:dyDescent="0.25">
      <c r="A151" s="36" t="s">
        <v>308</v>
      </c>
      <c r="B151" s="25" t="s">
        <v>437</v>
      </c>
      <c r="C151" s="25" t="s">
        <v>1026</v>
      </c>
      <c r="D151" s="25" t="s">
        <v>1168</v>
      </c>
      <c r="E151" s="37">
        <v>1700856</v>
      </c>
      <c r="F151" s="25" t="s">
        <v>2981</v>
      </c>
      <c r="G151" s="25" t="s">
        <v>3378</v>
      </c>
      <c r="H151" s="37">
        <v>318941</v>
      </c>
      <c r="I151" s="37" t="s">
        <v>2607</v>
      </c>
      <c r="J151" s="25" t="s">
        <v>106</v>
      </c>
      <c r="K151" s="25" t="s">
        <v>13</v>
      </c>
      <c r="L151" s="25" t="s">
        <v>1652</v>
      </c>
      <c r="M151" s="27">
        <v>44600</v>
      </c>
      <c r="N151" s="38">
        <v>44719</v>
      </c>
      <c r="O151" s="26">
        <v>97000</v>
      </c>
      <c r="P151" s="26">
        <v>97000</v>
      </c>
      <c r="Q151" s="26">
        <f t="shared" si="2"/>
        <v>0</v>
      </c>
      <c r="R151" s="25" t="s">
        <v>107</v>
      </c>
      <c r="S151" s="25"/>
    </row>
    <row r="152" spans="1:19" x14ac:dyDescent="0.25">
      <c r="A152" s="36" t="s">
        <v>309</v>
      </c>
      <c r="B152" s="25" t="s">
        <v>657</v>
      </c>
      <c r="C152" s="25" t="s">
        <v>621</v>
      </c>
      <c r="D152" s="25" t="s">
        <v>658</v>
      </c>
      <c r="E152" s="37">
        <v>1900321</v>
      </c>
      <c r="F152" s="25" t="s">
        <v>2981</v>
      </c>
      <c r="G152" s="25" t="s">
        <v>623</v>
      </c>
      <c r="H152" s="37">
        <v>318661</v>
      </c>
      <c r="I152" s="37" t="s">
        <v>659</v>
      </c>
      <c r="J152" s="25" t="s">
        <v>106</v>
      </c>
      <c r="K152" s="25" t="s">
        <v>13</v>
      </c>
      <c r="L152" s="25" t="s">
        <v>1653</v>
      </c>
      <c r="M152" s="27">
        <v>44600</v>
      </c>
      <c r="N152" s="38">
        <v>44469</v>
      </c>
      <c r="O152" s="26">
        <v>894125</v>
      </c>
      <c r="P152" s="26">
        <v>894125</v>
      </c>
      <c r="Q152" s="26">
        <f t="shared" si="2"/>
        <v>0</v>
      </c>
      <c r="R152" s="25" t="s">
        <v>107</v>
      </c>
      <c r="S152" s="25"/>
    </row>
    <row r="153" spans="1:19" x14ac:dyDescent="0.25">
      <c r="A153" s="36" t="s">
        <v>310</v>
      </c>
      <c r="B153" s="25" t="s">
        <v>870</v>
      </c>
      <c r="C153" s="25" t="s">
        <v>1027</v>
      </c>
      <c r="D153" s="25" t="s">
        <v>1169</v>
      </c>
      <c r="E153" s="37" t="s">
        <v>1533</v>
      </c>
      <c r="F153" s="25" t="s">
        <v>2981</v>
      </c>
      <c r="G153" s="25" t="s">
        <v>3378</v>
      </c>
      <c r="H153" s="37">
        <v>319125</v>
      </c>
      <c r="I153" s="37" t="s">
        <v>1610</v>
      </c>
      <c r="J153" s="25" t="s">
        <v>106</v>
      </c>
      <c r="K153" s="25" t="s">
        <v>13</v>
      </c>
      <c r="L153" s="25" t="s">
        <v>1654</v>
      </c>
      <c r="M153" s="27">
        <v>44600</v>
      </c>
      <c r="N153" s="38">
        <v>44650</v>
      </c>
      <c r="O153" s="26">
        <v>1357474.38</v>
      </c>
      <c r="P153" s="26">
        <v>1357474.38</v>
      </c>
      <c r="Q153" s="26">
        <f t="shared" si="2"/>
        <v>0</v>
      </c>
      <c r="R153" s="25" t="s">
        <v>107</v>
      </c>
      <c r="S153" s="25"/>
    </row>
    <row r="154" spans="1:19" x14ac:dyDescent="0.25">
      <c r="A154" s="36" t="s">
        <v>311</v>
      </c>
      <c r="B154" s="25" t="s">
        <v>871</v>
      </c>
      <c r="C154" s="25" t="s">
        <v>1027</v>
      </c>
      <c r="D154" s="25" t="s">
        <v>1170</v>
      </c>
      <c r="E154" s="37">
        <v>1702404</v>
      </c>
      <c r="F154" s="25" t="s">
        <v>2981</v>
      </c>
      <c r="G154" s="25" t="s">
        <v>3378</v>
      </c>
      <c r="H154" s="37">
        <v>319126</v>
      </c>
      <c r="I154" s="37" t="s">
        <v>1611</v>
      </c>
      <c r="J154" s="25" t="s">
        <v>106</v>
      </c>
      <c r="K154" s="25" t="s">
        <v>13</v>
      </c>
      <c r="L154" s="25" t="s">
        <v>1654</v>
      </c>
      <c r="M154" s="27">
        <v>44600</v>
      </c>
      <c r="N154" s="38">
        <v>44649</v>
      </c>
      <c r="O154" s="26">
        <v>1357474.38</v>
      </c>
      <c r="P154" s="26">
        <v>1357474.38</v>
      </c>
      <c r="Q154" s="26">
        <f t="shared" si="2"/>
        <v>0</v>
      </c>
      <c r="R154" s="25" t="s">
        <v>107</v>
      </c>
      <c r="S154" s="25"/>
    </row>
    <row r="155" spans="1:19" x14ac:dyDescent="0.25">
      <c r="A155" s="36" t="s">
        <v>312</v>
      </c>
      <c r="B155" s="25" t="s">
        <v>360</v>
      </c>
      <c r="C155" s="25" t="s">
        <v>1027</v>
      </c>
      <c r="D155" s="25" t="s">
        <v>1171</v>
      </c>
      <c r="E155" s="37">
        <v>1703373</v>
      </c>
      <c r="F155" s="25" t="s">
        <v>2981</v>
      </c>
      <c r="G155" s="25" t="s">
        <v>3378</v>
      </c>
      <c r="H155" s="37">
        <v>319127</v>
      </c>
      <c r="I155" s="37" t="s">
        <v>2608</v>
      </c>
      <c r="J155" s="25" t="s">
        <v>106</v>
      </c>
      <c r="K155" s="25" t="s">
        <v>13</v>
      </c>
      <c r="L155" s="25" t="s">
        <v>1654</v>
      </c>
      <c r="M155" s="27">
        <v>44600</v>
      </c>
      <c r="N155" s="38">
        <v>44656</v>
      </c>
      <c r="O155" s="26">
        <v>1357474.38</v>
      </c>
      <c r="P155" s="26">
        <v>1357474.38</v>
      </c>
      <c r="Q155" s="26">
        <f t="shared" si="2"/>
        <v>0</v>
      </c>
      <c r="R155" s="25" t="s">
        <v>107</v>
      </c>
      <c r="S155" s="25"/>
    </row>
    <row r="156" spans="1:19" x14ac:dyDescent="0.25">
      <c r="A156" s="36" t="s">
        <v>313</v>
      </c>
      <c r="B156" s="25" t="s">
        <v>872</v>
      </c>
      <c r="C156" s="25" t="s">
        <v>1027</v>
      </c>
      <c r="D156" s="25" t="s">
        <v>1172</v>
      </c>
      <c r="E156" s="37">
        <v>1802585</v>
      </c>
      <c r="F156" s="25" t="s">
        <v>2981</v>
      </c>
      <c r="G156" s="25" t="s">
        <v>3378</v>
      </c>
      <c r="H156" s="37">
        <v>319130</v>
      </c>
      <c r="I156" s="37" t="s">
        <v>2609</v>
      </c>
      <c r="J156" s="25" t="s">
        <v>106</v>
      </c>
      <c r="K156" s="25" t="s">
        <v>13</v>
      </c>
      <c r="L156" s="25" t="s">
        <v>1654</v>
      </c>
      <c r="M156" s="27">
        <v>44600</v>
      </c>
      <c r="N156" s="38">
        <v>44658</v>
      </c>
      <c r="O156" s="26">
        <v>1000000</v>
      </c>
      <c r="P156" s="26">
        <v>1000000</v>
      </c>
      <c r="Q156" s="26">
        <f t="shared" si="2"/>
        <v>0</v>
      </c>
      <c r="R156" s="25" t="s">
        <v>107</v>
      </c>
      <c r="S156" s="25"/>
    </row>
    <row r="157" spans="1:19" x14ac:dyDescent="0.25">
      <c r="A157" s="36" t="s">
        <v>314</v>
      </c>
      <c r="B157" s="25" t="s">
        <v>823</v>
      </c>
      <c r="C157" s="25" t="s">
        <v>1027</v>
      </c>
      <c r="D157" s="25" t="s">
        <v>1173</v>
      </c>
      <c r="E157" s="37">
        <v>1704122</v>
      </c>
      <c r="F157" s="25" t="s">
        <v>2981</v>
      </c>
      <c r="G157" s="25" t="s">
        <v>3378</v>
      </c>
      <c r="H157" s="37">
        <v>319144</v>
      </c>
      <c r="I157" s="37" t="s">
        <v>2610</v>
      </c>
      <c r="J157" s="25" t="s">
        <v>106</v>
      </c>
      <c r="K157" s="25" t="s">
        <v>13</v>
      </c>
      <c r="L157" s="25" t="s">
        <v>1654</v>
      </c>
      <c r="M157" s="27">
        <v>44600</v>
      </c>
      <c r="N157" s="38">
        <v>44657</v>
      </c>
      <c r="O157" s="26">
        <v>1357474.38</v>
      </c>
      <c r="P157" s="26">
        <v>1357474.38</v>
      </c>
      <c r="Q157" s="26">
        <f t="shared" si="2"/>
        <v>0</v>
      </c>
      <c r="R157" s="25" t="s">
        <v>107</v>
      </c>
      <c r="S157" s="25"/>
    </row>
    <row r="158" spans="1:19" x14ac:dyDescent="0.25">
      <c r="A158" s="36" t="s">
        <v>315</v>
      </c>
      <c r="B158" s="25" t="s">
        <v>873</v>
      </c>
      <c r="C158" s="25" t="s">
        <v>1027</v>
      </c>
      <c r="D158" s="25" t="s">
        <v>1174</v>
      </c>
      <c r="E158" s="37">
        <v>1800273</v>
      </c>
      <c r="F158" s="25" t="s">
        <v>2981</v>
      </c>
      <c r="G158" s="25" t="s">
        <v>3378</v>
      </c>
      <c r="H158" s="37">
        <v>319149</v>
      </c>
      <c r="I158" s="37" t="s">
        <v>2611</v>
      </c>
      <c r="J158" s="25" t="s">
        <v>106</v>
      </c>
      <c r="K158" s="25" t="s">
        <v>13</v>
      </c>
      <c r="L158" s="25" t="s">
        <v>1654</v>
      </c>
      <c r="M158" s="27">
        <v>44600</v>
      </c>
      <c r="N158" s="38">
        <v>44656</v>
      </c>
      <c r="O158" s="26">
        <v>1357474.38</v>
      </c>
      <c r="P158" s="26">
        <v>1357474.38</v>
      </c>
      <c r="Q158" s="26">
        <f t="shared" si="2"/>
        <v>0</v>
      </c>
      <c r="R158" s="25" t="s">
        <v>107</v>
      </c>
      <c r="S158" s="25"/>
    </row>
    <row r="159" spans="1:19" x14ac:dyDescent="0.25">
      <c r="A159" s="36" t="s">
        <v>316</v>
      </c>
      <c r="B159" s="25" t="s">
        <v>874</v>
      </c>
      <c r="C159" s="25" t="s">
        <v>1027</v>
      </c>
      <c r="D159" s="25" t="s">
        <v>1175</v>
      </c>
      <c r="E159" s="37">
        <v>1602742</v>
      </c>
      <c r="F159" s="25" t="s">
        <v>2981</v>
      </c>
      <c r="G159" s="25" t="s">
        <v>3378</v>
      </c>
      <c r="H159" s="37">
        <v>319153</v>
      </c>
      <c r="I159" s="37" t="s">
        <v>2612</v>
      </c>
      <c r="J159" s="25" t="s">
        <v>106</v>
      </c>
      <c r="K159" s="25" t="s">
        <v>13</v>
      </c>
      <c r="L159" s="25" t="s">
        <v>1654</v>
      </c>
      <c r="M159" s="27">
        <v>44600</v>
      </c>
      <c r="N159" s="38">
        <v>44656</v>
      </c>
      <c r="O159" s="26">
        <v>1357474.38</v>
      </c>
      <c r="P159" s="26">
        <v>1357474.38</v>
      </c>
      <c r="Q159" s="26">
        <f t="shared" si="2"/>
        <v>0</v>
      </c>
      <c r="R159" s="25" t="s">
        <v>107</v>
      </c>
      <c r="S159" s="25"/>
    </row>
    <row r="160" spans="1:19" x14ac:dyDescent="0.25">
      <c r="A160" s="36" t="s">
        <v>317</v>
      </c>
      <c r="B160" s="25" t="s">
        <v>875</v>
      </c>
      <c r="C160" s="25" t="s">
        <v>1027</v>
      </c>
      <c r="D160" s="25" t="s">
        <v>1176</v>
      </c>
      <c r="E160" s="37" t="s">
        <v>1534</v>
      </c>
      <c r="F160" s="25" t="s">
        <v>2981</v>
      </c>
      <c r="G160" s="25" t="s">
        <v>3378</v>
      </c>
      <c r="H160" s="37">
        <v>319155</v>
      </c>
      <c r="I160" s="37" t="s">
        <v>2613</v>
      </c>
      <c r="J160" s="25" t="s">
        <v>106</v>
      </c>
      <c r="K160" s="25" t="s">
        <v>13</v>
      </c>
      <c r="L160" s="25" t="s">
        <v>1654</v>
      </c>
      <c r="M160" s="27">
        <v>44600</v>
      </c>
      <c r="N160" s="38">
        <v>44670</v>
      </c>
      <c r="O160" s="26">
        <v>891000</v>
      </c>
      <c r="P160" s="26">
        <v>891000</v>
      </c>
      <c r="Q160" s="26">
        <f t="shared" si="2"/>
        <v>0</v>
      </c>
      <c r="R160" s="25" t="s">
        <v>107</v>
      </c>
      <c r="S160" s="25"/>
    </row>
    <row r="161" spans="1:19" x14ac:dyDescent="0.25">
      <c r="A161" s="36" t="s">
        <v>318</v>
      </c>
      <c r="B161" s="25" t="s">
        <v>876</v>
      </c>
      <c r="C161" s="25" t="s">
        <v>1027</v>
      </c>
      <c r="D161" s="25" t="s">
        <v>1177</v>
      </c>
      <c r="E161" s="37">
        <v>1702556</v>
      </c>
      <c r="F161" s="25" t="s">
        <v>2981</v>
      </c>
      <c r="G161" s="25" t="s">
        <v>3378</v>
      </c>
      <c r="H161" s="37">
        <v>319157</v>
      </c>
      <c r="I161" s="37" t="s">
        <v>2614</v>
      </c>
      <c r="J161" s="25" t="s">
        <v>106</v>
      </c>
      <c r="K161" s="25" t="s">
        <v>13</v>
      </c>
      <c r="L161" s="25" t="s">
        <v>1654</v>
      </c>
      <c r="M161" s="27">
        <v>44600</v>
      </c>
      <c r="N161" s="38">
        <v>44657</v>
      </c>
      <c r="O161" s="26">
        <v>1357474.38</v>
      </c>
      <c r="P161" s="26">
        <v>1357474.38</v>
      </c>
      <c r="Q161" s="26">
        <f t="shared" si="2"/>
        <v>0</v>
      </c>
      <c r="R161" s="25" t="s">
        <v>107</v>
      </c>
      <c r="S161" s="25"/>
    </row>
    <row r="162" spans="1:19" x14ac:dyDescent="0.25">
      <c r="A162" s="36" t="s">
        <v>319</v>
      </c>
      <c r="B162" s="25" t="s">
        <v>862</v>
      </c>
      <c r="C162" s="25" t="s">
        <v>1027</v>
      </c>
      <c r="D162" s="25" t="s">
        <v>1178</v>
      </c>
      <c r="E162" s="37">
        <v>1800437</v>
      </c>
      <c r="F162" s="25" t="s">
        <v>2981</v>
      </c>
      <c r="G162" s="25" t="s">
        <v>3378</v>
      </c>
      <c r="H162" s="37">
        <v>319167</v>
      </c>
      <c r="I162" s="37" t="s">
        <v>1612</v>
      </c>
      <c r="J162" s="25" t="s">
        <v>106</v>
      </c>
      <c r="K162" s="25" t="s">
        <v>13</v>
      </c>
      <c r="L162" s="25" t="s">
        <v>1654</v>
      </c>
      <c r="M162" s="27">
        <v>44600</v>
      </c>
      <c r="N162" s="38">
        <v>44649</v>
      </c>
      <c r="O162" s="26">
        <v>1156188</v>
      </c>
      <c r="P162" s="26">
        <v>1156188</v>
      </c>
      <c r="Q162" s="26">
        <f t="shared" si="2"/>
        <v>0</v>
      </c>
      <c r="R162" s="25" t="s">
        <v>107</v>
      </c>
      <c r="S162" s="25"/>
    </row>
    <row r="163" spans="1:19" x14ac:dyDescent="0.25">
      <c r="A163" s="36" t="s">
        <v>320</v>
      </c>
      <c r="B163" s="25" t="s">
        <v>877</v>
      </c>
      <c r="C163" s="25" t="s">
        <v>1027</v>
      </c>
      <c r="D163" s="25" t="s">
        <v>1179</v>
      </c>
      <c r="E163" s="37">
        <v>1703668</v>
      </c>
      <c r="F163" s="25" t="s">
        <v>2981</v>
      </c>
      <c r="G163" s="25" t="s">
        <v>3378</v>
      </c>
      <c r="H163" s="37">
        <v>319169</v>
      </c>
      <c r="I163" s="37" t="s">
        <v>2615</v>
      </c>
      <c r="J163" s="25" t="s">
        <v>106</v>
      </c>
      <c r="K163" s="25" t="s">
        <v>13</v>
      </c>
      <c r="L163" s="25" t="s">
        <v>1654</v>
      </c>
      <c r="M163" s="27">
        <v>44600</v>
      </c>
      <c r="N163" s="38">
        <v>44662</v>
      </c>
      <c r="O163" s="26">
        <v>1093017</v>
      </c>
      <c r="P163" s="26">
        <v>1093017</v>
      </c>
      <c r="Q163" s="26">
        <f t="shared" si="2"/>
        <v>0</v>
      </c>
      <c r="R163" s="25" t="s">
        <v>107</v>
      </c>
      <c r="S163" s="25"/>
    </row>
    <row r="164" spans="1:19" x14ac:dyDescent="0.25">
      <c r="A164" s="36" t="s">
        <v>321</v>
      </c>
      <c r="B164" s="25" t="s">
        <v>878</v>
      </c>
      <c r="C164" s="25" t="s">
        <v>1027</v>
      </c>
      <c r="D164" s="25" t="s">
        <v>1180</v>
      </c>
      <c r="E164" s="37">
        <v>1702535</v>
      </c>
      <c r="F164" s="25" t="s">
        <v>2981</v>
      </c>
      <c r="G164" s="25" t="s">
        <v>3378</v>
      </c>
      <c r="H164" s="37">
        <v>319174</v>
      </c>
      <c r="I164" s="37" t="s">
        <v>2616</v>
      </c>
      <c r="J164" s="25" t="s">
        <v>106</v>
      </c>
      <c r="K164" s="25" t="s">
        <v>13</v>
      </c>
      <c r="L164" s="25" t="s">
        <v>1654</v>
      </c>
      <c r="M164" s="27">
        <v>44600</v>
      </c>
      <c r="N164" s="38">
        <v>44671</v>
      </c>
      <c r="O164" s="26">
        <v>1357474.38</v>
      </c>
      <c r="P164" s="26">
        <v>1357474.38</v>
      </c>
      <c r="Q164" s="26">
        <f t="shared" si="2"/>
        <v>0</v>
      </c>
      <c r="R164" s="25" t="s">
        <v>107</v>
      </c>
      <c r="S164" s="25"/>
    </row>
    <row r="165" spans="1:19" x14ac:dyDescent="0.25">
      <c r="A165" s="36" t="s">
        <v>322</v>
      </c>
      <c r="B165" s="25" t="s">
        <v>18</v>
      </c>
      <c r="C165" s="25" t="s">
        <v>115</v>
      </c>
      <c r="D165" s="25" t="s">
        <v>1181</v>
      </c>
      <c r="E165" s="37">
        <v>1704285</v>
      </c>
      <c r="F165" s="25" t="s">
        <v>115</v>
      </c>
      <c r="G165" s="25" t="s">
        <v>3381</v>
      </c>
      <c r="H165" s="37">
        <v>321079</v>
      </c>
      <c r="I165" s="37" t="s">
        <v>2617</v>
      </c>
      <c r="J165" s="25" t="s">
        <v>106</v>
      </c>
      <c r="K165" s="25" t="s">
        <v>13</v>
      </c>
      <c r="L165" s="25" t="s">
        <v>1655</v>
      </c>
      <c r="M165" s="27">
        <v>44607</v>
      </c>
      <c r="N165" s="38">
        <v>44678</v>
      </c>
      <c r="O165" s="26">
        <v>2540000</v>
      </c>
      <c r="P165" s="26">
        <v>2540000</v>
      </c>
      <c r="Q165" s="26">
        <f t="shared" si="2"/>
        <v>0</v>
      </c>
      <c r="R165" s="25" t="s">
        <v>107</v>
      </c>
      <c r="S165" s="25"/>
    </row>
    <row r="166" spans="1:19" x14ac:dyDescent="0.25">
      <c r="A166" s="36" t="s">
        <v>323</v>
      </c>
      <c r="B166" s="25" t="s">
        <v>620</v>
      </c>
      <c r="C166" s="25" t="s">
        <v>621</v>
      </c>
      <c r="D166" s="25" t="s">
        <v>622</v>
      </c>
      <c r="E166" s="37">
        <v>2100197</v>
      </c>
      <c r="F166" s="25" t="s">
        <v>2981</v>
      </c>
      <c r="G166" s="25" t="s">
        <v>623</v>
      </c>
      <c r="H166" s="37">
        <v>317522</v>
      </c>
      <c r="I166" s="37" t="s">
        <v>624</v>
      </c>
      <c r="J166" s="25" t="s">
        <v>106</v>
      </c>
      <c r="K166" s="25" t="s">
        <v>13</v>
      </c>
      <c r="L166" s="25" t="s">
        <v>1656</v>
      </c>
      <c r="M166" s="27">
        <v>44607</v>
      </c>
      <c r="N166" s="38">
        <v>44469</v>
      </c>
      <c r="O166" s="26">
        <v>1788000</v>
      </c>
      <c r="P166" s="26">
        <v>1788000</v>
      </c>
      <c r="Q166" s="26">
        <f t="shared" si="2"/>
        <v>0</v>
      </c>
      <c r="R166" s="25" t="s">
        <v>107</v>
      </c>
      <c r="S166" s="25"/>
    </row>
    <row r="167" spans="1:19" x14ac:dyDescent="0.25">
      <c r="A167" s="36" t="s">
        <v>324</v>
      </c>
      <c r="B167" s="25" t="s">
        <v>642</v>
      </c>
      <c r="C167" s="25" t="s">
        <v>621</v>
      </c>
      <c r="D167" s="25" t="s">
        <v>643</v>
      </c>
      <c r="E167" s="37">
        <v>1801096</v>
      </c>
      <c r="F167" s="25" t="s">
        <v>2981</v>
      </c>
      <c r="G167" s="25" t="s">
        <v>623</v>
      </c>
      <c r="H167" s="37">
        <v>318536</v>
      </c>
      <c r="I167" s="37" t="s">
        <v>644</v>
      </c>
      <c r="J167" s="25" t="s">
        <v>106</v>
      </c>
      <c r="K167" s="25" t="s">
        <v>13</v>
      </c>
      <c r="L167" s="25" t="s">
        <v>1656</v>
      </c>
      <c r="M167" s="27">
        <v>44607</v>
      </c>
      <c r="N167" s="38">
        <v>44469</v>
      </c>
      <c r="O167" s="26">
        <v>3000000</v>
      </c>
      <c r="P167" s="26">
        <v>3000000</v>
      </c>
      <c r="Q167" s="26">
        <f t="shared" si="2"/>
        <v>0</v>
      </c>
      <c r="R167" s="25" t="s">
        <v>107</v>
      </c>
      <c r="S167" s="25"/>
    </row>
    <row r="168" spans="1:19" x14ac:dyDescent="0.25">
      <c r="A168" s="36" t="s">
        <v>325</v>
      </c>
      <c r="B168" s="25" t="s">
        <v>20</v>
      </c>
      <c r="C168" s="25" t="s">
        <v>115</v>
      </c>
      <c r="D168" s="25" t="s">
        <v>1182</v>
      </c>
      <c r="E168" s="37">
        <v>1702532</v>
      </c>
      <c r="F168" s="25" t="s">
        <v>115</v>
      </c>
      <c r="G168" s="25" t="s">
        <v>3381</v>
      </c>
      <c r="H168" s="37">
        <v>321074</v>
      </c>
      <c r="I168" s="37" t="s">
        <v>1613</v>
      </c>
      <c r="J168" s="25" t="s">
        <v>106</v>
      </c>
      <c r="K168" s="25" t="s">
        <v>13</v>
      </c>
      <c r="L168" s="25" t="s">
        <v>1657</v>
      </c>
      <c r="M168" s="27">
        <v>44607</v>
      </c>
      <c r="N168" s="38">
        <v>44634</v>
      </c>
      <c r="O168" s="26">
        <v>9451620</v>
      </c>
      <c r="P168" s="26">
        <v>9451620</v>
      </c>
      <c r="Q168" s="26">
        <f t="shared" si="2"/>
        <v>0</v>
      </c>
      <c r="R168" s="25" t="s">
        <v>107</v>
      </c>
      <c r="S168" s="25"/>
    </row>
    <row r="169" spans="1:19" x14ac:dyDescent="0.25">
      <c r="A169" s="36" t="s">
        <v>326</v>
      </c>
      <c r="B169" s="25" t="s">
        <v>58</v>
      </c>
      <c r="C169" s="25" t="s">
        <v>115</v>
      </c>
      <c r="D169" s="25" t="s">
        <v>1183</v>
      </c>
      <c r="E169" s="37" t="s">
        <v>1535</v>
      </c>
      <c r="F169" s="25" t="s">
        <v>115</v>
      </c>
      <c r="G169" s="25" t="s">
        <v>3381</v>
      </c>
      <c r="H169" s="37">
        <v>321211</v>
      </c>
      <c r="I169" s="37" t="s">
        <v>1614</v>
      </c>
      <c r="J169" s="25" t="s">
        <v>106</v>
      </c>
      <c r="K169" s="25" t="s">
        <v>13</v>
      </c>
      <c r="L169" s="25" t="s">
        <v>1658</v>
      </c>
      <c r="M169" s="27">
        <v>44607</v>
      </c>
      <c r="N169" s="38">
        <v>44623</v>
      </c>
      <c r="O169" s="26">
        <v>1015000</v>
      </c>
      <c r="P169" s="26">
        <v>1015000</v>
      </c>
      <c r="Q169" s="26">
        <f t="shared" si="2"/>
        <v>0</v>
      </c>
      <c r="R169" s="25" t="s">
        <v>107</v>
      </c>
      <c r="S169" s="25"/>
    </row>
    <row r="170" spans="1:19" x14ac:dyDescent="0.25">
      <c r="A170" s="36" t="s">
        <v>327</v>
      </c>
      <c r="B170" s="25" t="s">
        <v>814</v>
      </c>
      <c r="C170" s="25" t="s">
        <v>115</v>
      </c>
      <c r="D170" s="25" t="s">
        <v>1184</v>
      </c>
      <c r="E170" s="37" t="s">
        <v>267</v>
      </c>
      <c r="F170" s="25" t="s">
        <v>115</v>
      </c>
      <c r="G170" s="25" t="s">
        <v>3381</v>
      </c>
      <c r="H170" s="37">
        <v>321173</v>
      </c>
      <c r="I170" s="37" t="s">
        <v>2618</v>
      </c>
      <c r="J170" s="25" t="s">
        <v>106</v>
      </c>
      <c r="K170" s="25" t="s">
        <v>13</v>
      </c>
      <c r="L170" s="25" t="s">
        <v>1659</v>
      </c>
      <c r="M170" s="27">
        <v>44607</v>
      </c>
      <c r="N170" s="38">
        <v>44664</v>
      </c>
      <c r="O170" s="26">
        <v>33492845</v>
      </c>
      <c r="P170" s="26">
        <v>33492845</v>
      </c>
      <c r="Q170" s="26">
        <f t="shared" si="2"/>
        <v>0</v>
      </c>
      <c r="R170" s="25" t="s">
        <v>107</v>
      </c>
      <c r="S170" s="25"/>
    </row>
    <row r="171" spans="1:19" x14ac:dyDescent="0.25">
      <c r="A171" s="36" t="s">
        <v>328</v>
      </c>
      <c r="B171" s="25" t="s">
        <v>879</v>
      </c>
      <c r="C171" s="25" t="s">
        <v>115</v>
      </c>
      <c r="D171" s="25" t="s">
        <v>1185</v>
      </c>
      <c r="E171" s="37">
        <v>2000691</v>
      </c>
      <c r="F171" s="25" t="s">
        <v>115</v>
      </c>
      <c r="G171" s="25" t="s">
        <v>3381</v>
      </c>
      <c r="H171" s="37">
        <v>321096</v>
      </c>
      <c r="I171" s="37" t="s">
        <v>1615</v>
      </c>
      <c r="J171" s="25" t="s">
        <v>106</v>
      </c>
      <c r="K171" s="25" t="s">
        <v>13</v>
      </c>
      <c r="L171" s="25" t="s">
        <v>1659</v>
      </c>
      <c r="M171" s="27">
        <v>44607</v>
      </c>
      <c r="N171" s="38">
        <v>44631</v>
      </c>
      <c r="O171" s="26">
        <v>2866000</v>
      </c>
      <c r="P171" s="26">
        <v>2866000</v>
      </c>
      <c r="Q171" s="26">
        <f t="shared" si="2"/>
        <v>0</v>
      </c>
      <c r="R171" s="25" t="s">
        <v>107</v>
      </c>
      <c r="S171" s="25"/>
    </row>
    <row r="172" spans="1:19" x14ac:dyDescent="0.25">
      <c r="A172" s="36" t="s">
        <v>329</v>
      </c>
      <c r="B172" s="25" t="s">
        <v>812</v>
      </c>
      <c r="C172" s="25" t="s">
        <v>115</v>
      </c>
      <c r="D172" s="25" t="s">
        <v>1186</v>
      </c>
      <c r="E172" s="37">
        <v>1700980</v>
      </c>
      <c r="F172" s="25" t="s">
        <v>115</v>
      </c>
      <c r="G172" s="25" t="s">
        <v>3381</v>
      </c>
      <c r="H172" s="37">
        <v>321118</v>
      </c>
      <c r="I172" s="37" t="s">
        <v>2619</v>
      </c>
      <c r="J172" s="25" t="s">
        <v>106</v>
      </c>
      <c r="K172" s="25" t="s">
        <v>13</v>
      </c>
      <c r="L172" s="25" t="s">
        <v>1660</v>
      </c>
      <c r="M172" s="27">
        <v>44607</v>
      </c>
      <c r="N172" s="38">
        <v>44656</v>
      </c>
      <c r="O172" s="26">
        <v>32519906.41</v>
      </c>
      <c r="P172" s="26">
        <v>32519906.41</v>
      </c>
      <c r="Q172" s="26">
        <f t="shared" si="2"/>
        <v>0</v>
      </c>
      <c r="R172" s="25" t="s">
        <v>107</v>
      </c>
      <c r="S172" s="25"/>
    </row>
    <row r="173" spans="1:19" x14ac:dyDescent="0.25">
      <c r="A173" s="36" t="s">
        <v>330</v>
      </c>
      <c r="B173" s="25" t="s">
        <v>880</v>
      </c>
      <c r="C173" s="25" t="s">
        <v>115</v>
      </c>
      <c r="D173" s="25" t="s">
        <v>1187</v>
      </c>
      <c r="E173" s="37">
        <v>2100320</v>
      </c>
      <c r="F173" s="25" t="s">
        <v>115</v>
      </c>
      <c r="G173" s="25" t="s">
        <v>3381</v>
      </c>
      <c r="H173" s="37">
        <v>321107</v>
      </c>
      <c r="I173" s="37" t="s">
        <v>1616</v>
      </c>
      <c r="J173" s="25" t="s">
        <v>106</v>
      </c>
      <c r="K173" s="25" t="s">
        <v>13</v>
      </c>
      <c r="L173" s="25" t="s">
        <v>1660</v>
      </c>
      <c r="M173" s="27">
        <v>44607</v>
      </c>
      <c r="N173" s="38">
        <v>44636</v>
      </c>
      <c r="O173" s="26">
        <v>5075000</v>
      </c>
      <c r="P173" s="26">
        <v>5075000</v>
      </c>
      <c r="Q173" s="26">
        <f t="shared" si="2"/>
        <v>0</v>
      </c>
      <c r="R173" s="25" t="s">
        <v>107</v>
      </c>
      <c r="S173" s="25"/>
    </row>
    <row r="174" spans="1:19" x14ac:dyDescent="0.25">
      <c r="A174" s="36" t="s">
        <v>331</v>
      </c>
      <c r="B174" s="25" t="s">
        <v>881</v>
      </c>
      <c r="C174" s="25" t="s">
        <v>115</v>
      </c>
      <c r="D174" s="25" t="s">
        <v>1188</v>
      </c>
      <c r="E174" s="37">
        <v>1704208</v>
      </c>
      <c r="F174" s="25" t="s">
        <v>115</v>
      </c>
      <c r="G174" s="25" t="s">
        <v>3381</v>
      </c>
      <c r="H174" s="37" t="s">
        <v>116</v>
      </c>
      <c r="I174" s="37" t="s">
        <v>1684</v>
      </c>
      <c r="J174" s="25" t="s">
        <v>106</v>
      </c>
      <c r="K174" s="25" t="s">
        <v>13</v>
      </c>
      <c r="L174" s="25" t="s">
        <v>1660</v>
      </c>
      <c r="M174" s="27">
        <v>44607</v>
      </c>
      <c r="N174" s="38">
        <v>44634</v>
      </c>
      <c r="O174" s="26">
        <v>1576897</v>
      </c>
      <c r="P174" s="26">
        <v>1576897</v>
      </c>
      <c r="Q174" s="26">
        <f t="shared" si="2"/>
        <v>0</v>
      </c>
      <c r="R174" s="25" t="s">
        <v>107</v>
      </c>
      <c r="S174" s="25"/>
    </row>
    <row r="175" spans="1:19" x14ac:dyDescent="0.25">
      <c r="A175" s="36" t="s">
        <v>332</v>
      </c>
      <c r="B175" s="25" t="s">
        <v>882</v>
      </c>
      <c r="C175" s="25" t="s">
        <v>115</v>
      </c>
      <c r="D175" s="25" t="s">
        <v>1189</v>
      </c>
      <c r="E175" s="37">
        <v>1702768</v>
      </c>
      <c r="F175" s="25" t="s">
        <v>115</v>
      </c>
      <c r="G175" s="25" t="s">
        <v>3381</v>
      </c>
      <c r="H175" s="37">
        <v>321133</v>
      </c>
      <c r="I175" s="37" t="s">
        <v>1617</v>
      </c>
      <c r="J175" s="25" t="s">
        <v>106</v>
      </c>
      <c r="K175" s="25" t="s">
        <v>13</v>
      </c>
      <c r="L175" s="25" t="s">
        <v>1660</v>
      </c>
      <c r="M175" s="27">
        <v>44607</v>
      </c>
      <c r="N175" s="38">
        <v>44635</v>
      </c>
      <c r="O175" s="26">
        <v>3217856</v>
      </c>
      <c r="P175" s="26">
        <v>3217856</v>
      </c>
      <c r="Q175" s="26">
        <f t="shared" si="2"/>
        <v>0</v>
      </c>
      <c r="R175" s="25" t="s">
        <v>107</v>
      </c>
      <c r="S175" s="25"/>
    </row>
    <row r="176" spans="1:19" x14ac:dyDescent="0.25">
      <c r="A176" s="36" t="s">
        <v>333</v>
      </c>
      <c r="B176" s="25" t="s">
        <v>883</v>
      </c>
      <c r="C176" s="25" t="s">
        <v>115</v>
      </c>
      <c r="D176" s="25" t="s">
        <v>1190</v>
      </c>
      <c r="E176" s="37">
        <v>1702864</v>
      </c>
      <c r="F176" s="25" t="s">
        <v>115</v>
      </c>
      <c r="G176" s="25" t="s">
        <v>3381</v>
      </c>
      <c r="H176" s="37">
        <v>321134</v>
      </c>
      <c r="I176" s="37" t="s">
        <v>1618</v>
      </c>
      <c r="J176" s="25" t="s">
        <v>106</v>
      </c>
      <c r="K176" s="25" t="s">
        <v>13</v>
      </c>
      <c r="L176" s="25" t="s">
        <v>1660</v>
      </c>
      <c r="M176" s="27">
        <v>44607</v>
      </c>
      <c r="N176" s="38">
        <v>44635</v>
      </c>
      <c r="O176" s="26">
        <v>2627434</v>
      </c>
      <c r="P176" s="26">
        <v>2627434</v>
      </c>
      <c r="Q176" s="26">
        <f t="shared" si="2"/>
        <v>0</v>
      </c>
      <c r="R176" s="25" t="s">
        <v>107</v>
      </c>
      <c r="S176" s="25"/>
    </row>
    <row r="177" spans="1:19" x14ac:dyDescent="0.25">
      <c r="A177" s="36" t="s">
        <v>334</v>
      </c>
      <c r="B177" s="25" t="s">
        <v>572</v>
      </c>
      <c r="C177" s="25" t="s">
        <v>21</v>
      </c>
      <c r="D177" s="25" t="s">
        <v>573</v>
      </c>
      <c r="E177" s="37">
        <v>1800229</v>
      </c>
      <c r="F177" s="25" t="s">
        <v>2981</v>
      </c>
      <c r="G177" s="25" t="s">
        <v>623</v>
      </c>
      <c r="H177" s="37" t="s">
        <v>116</v>
      </c>
      <c r="I177" s="37" t="s">
        <v>1619</v>
      </c>
      <c r="J177" s="25" t="s">
        <v>106</v>
      </c>
      <c r="K177" s="25" t="s">
        <v>13</v>
      </c>
      <c r="L177" s="25" t="s">
        <v>1661</v>
      </c>
      <c r="M177" s="27">
        <v>44608</v>
      </c>
      <c r="N177" s="38">
        <v>44634</v>
      </c>
      <c r="O177" s="26">
        <v>13495810</v>
      </c>
      <c r="P177" s="26">
        <v>13495810</v>
      </c>
      <c r="Q177" s="26">
        <f t="shared" si="2"/>
        <v>0</v>
      </c>
      <c r="R177" s="25" t="s">
        <v>107</v>
      </c>
      <c r="S177" s="25"/>
    </row>
    <row r="178" spans="1:19" x14ac:dyDescent="0.25">
      <c r="A178" s="36" t="s">
        <v>335</v>
      </c>
      <c r="B178" s="25" t="s">
        <v>709</v>
      </c>
      <c r="C178" s="25" t="s">
        <v>710</v>
      </c>
      <c r="D178" s="25" t="s">
        <v>711</v>
      </c>
      <c r="E178" s="37" t="s">
        <v>160</v>
      </c>
      <c r="F178" s="25" t="s">
        <v>2981</v>
      </c>
      <c r="G178" s="25" t="s">
        <v>3378</v>
      </c>
      <c r="H178" s="37">
        <v>316049</v>
      </c>
      <c r="I178" s="37" t="s">
        <v>712</v>
      </c>
      <c r="J178" s="25" t="s">
        <v>106</v>
      </c>
      <c r="K178" s="25" t="s">
        <v>13</v>
      </c>
      <c r="L178" s="25" t="s">
        <v>1662</v>
      </c>
      <c r="M178" s="27">
        <v>44609</v>
      </c>
      <c r="N178" s="38">
        <v>44481</v>
      </c>
      <c r="O178" s="26">
        <v>1504133.33</v>
      </c>
      <c r="P178" s="26">
        <v>1504133.33</v>
      </c>
      <c r="Q178" s="26">
        <f t="shared" si="2"/>
        <v>0</v>
      </c>
      <c r="R178" s="25" t="s">
        <v>107</v>
      </c>
      <c r="S178" s="25"/>
    </row>
    <row r="179" spans="1:19" x14ac:dyDescent="0.25">
      <c r="A179" s="36" t="s">
        <v>336</v>
      </c>
      <c r="B179" s="25" t="s">
        <v>291</v>
      </c>
      <c r="C179" s="25" t="s">
        <v>710</v>
      </c>
      <c r="D179" s="25" t="s">
        <v>719</v>
      </c>
      <c r="E179" s="37">
        <v>1702574</v>
      </c>
      <c r="F179" s="25" t="s">
        <v>2981</v>
      </c>
      <c r="G179" s="25" t="s">
        <v>3378</v>
      </c>
      <c r="H179" s="37">
        <v>316357</v>
      </c>
      <c r="I179" s="37" t="s">
        <v>720</v>
      </c>
      <c r="J179" s="25" t="s">
        <v>106</v>
      </c>
      <c r="K179" s="25" t="s">
        <v>13</v>
      </c>
      <c r="L179" s="25" t="s">
        <v>1662</v>
      </c>
      <c r="M179" s="27">
        <v>44609</v>
      </c>
      <c r="N179" s="38">
        <v>44480</v>
      </c>
      <c r="O179" s="26">
        <v>653560</v>
      </c>
      <c r="P179" s="26">
        <v>653560</v>
      </c>
      <c r="Q179" s="26">
        <f t="shared" si="2"/>
        <v>0</v>
      </c>
      <c r="R179" s="25" t="s">
        <v>107</v>
      </c>
      <c r="S179" s="25"/>
    </row>
    <row r="180" spans="1:19" x14ac:dyDescent="0.25">
      <c r="A180" s="36" t="s">
        <v>337</v>
      </c>
      <c r="B180" s="25" t="s">
        <v>691</v>
      </c>
      <c r="C180" s="25" t="s">
        <v>710</v>
      </c>
      <c r="D180" s="25" t="s">
        <v>722</v>
      </c>
      <c r="E180" s="37" t="s">
        <v>167</v>
      </c>
      <c r="F180" s="25" t="s">
        <v>2981</v>
      </c>
      <c r="G180" s="25" t="s">
        <v>3378</v>
      </c>
      <c r="H180" s="37">
        <v>316617</v>
      </c>
      <c r="I180" s="37" t="s">
        <v>723</v>
      </c>
      <c r="J180" s="25" t="s">
        <v>106</v>
      </c>
      <c r="K180" s="25" t="s">
        <v>13</v>
      </c>
      <c r="L180" s="25" t="s">
        <v>1662</v>
      </c>
      <c r="M180" s="27">
        <v>44609</v>
      </c>
      <c r="N180" s="38">
        <v>44481</v>
      </c>
      <c r="O180" s="26">
        <v>1249900.6000000001</v>
      </c>
      <c r="P180" s="26">
        <v>1249900.6000000001</v>
      </c>
      <c r="Q180" s="26">
        <f t="shared" si="2"/>
        <v>0</v>
      </c>
      <c r="R180" s="25" t="s">
        <v>107</v>
      </c>
      <c r="S180" s="25"/>
    </row>
    <row r="181" spans="1:19" x14ac:dyDescent="0.25">
      <c r="A181" s="36" t="s">
        <v>338</v>
      </c>
      <c r="B181" s="25" t="s">
        <v>730</v>
      </c>
      <c r="C181" s="25" t="s">
        <v>710</v>
      </c>
      <c r="D181" s="25" t="s">
        <v>731</v>
      </c>
      <c r="E181" s="37">
        <v>1702545</v>
      </c>
      <c r="F181" s="25" t="s">
        <v>2981</v>
      </c>
      <c r="G181" s="25" t="s">
        <v>3378</v>
      </c>
      <c r="H181" s="37">
        <v>316911</v>
      </c>
      <c r="I181" s="37" t="s">
        <v>732</v>
      </c>
      <c r="J181" s="25" t="s">
        <v>106</v>
      </c>
      <c r="K181" s="25" t="s">
        <v>13</v>
      </c>
      <c r="L181" s="25" t="s">
        <v>1662</v>
      </c>
      <c r="M181" s="27">
        <v>44609</v>
      </c>
      <c r="N181" s="38">
        <v>44480</v>
      </c>
      <c r="O181" s="26">
        <v>1209840.6000000001</v>
      </c>
      <c r="P181" s="26">
        <v>1209840.6000000001</v>
      </c>
      <c r="Q181" s="26">
        <f t="shared" si="2"/>
        <v>0</v>
      </c>
      <c r="R181" s="25" t="s">
        <v>107</v>
      </c>
      <c r="S181" s="25"/>
    </row>
    <row r="182" spans="1:19" x14ac:dyDescent="0.25">
      <c r="A182" s="36" t="s">
        <v>339</v>
      </c>
      <c r="B182" s="25" t="s">
        <v>740</v>
      </c>
      <c r="C182" s="25" t="s">
        <v>710</v>
      </c>
      <c r="D182" s="25" t="s">
        <v>741</v>
      </c>
      <c r="E182" s="37" t="s">
        <v>105</v>
      </c>
      <c r="F182" s="25" t="s">
        <v>2981</v>
      </c>
      <c r="G182" s="25" t="s">
        <v>3378</v>
      </c>
      <c r="H182" s="37">
        <v>317100</v>
      </c>
      <c r="I182" s="37" t="s">
        <v>742</v>
      </c>
      <c r="J182" s="25" t="s">
        <v>106</v>
      </c>
      <c r="K182" s="25" t="s">
        <v>13</v>
      </c>
      <c r="L182" s="25" t="s">
        <v>1662</v>
      </c>
      <c r="M182" s="27">
        <v>44609</v>
      </c>
      <c r="N182" s="38">
        <v>44474</v>
      </c>
      <c r="O182" s="26">
        <v>1699048</v>
      </c>
      <c r="P182" s="26">
        <v>1699048</v>
      </c>
      <c r="Q182" s="26">
        <f t="shared" si="2"/>
        <v>0</v>
      </c>
      <c r="R182" s="25" t="s">
        <v>107</v>
      </c>
      <c r="S182" s="25"/>
    </row>
    <row r="183" spans="1:19" x14ac:dyDescent="0.25">
      <c r="A183" s="36" t="s">
        <v>341</v>
      </c>
      <c r="B183" s="25" t="s">
        <v>252</v>
      </c>
      <c r="C183" s="25" t="s">
        <v>710</v>
      </c>
      <c r="D183" s="25" t="s">
        <v>746</v>
      </c>
      <c r="E183" s="37">
        <v>1703107</v>
      </c>
      <c r="F183" s="25" t="s">
        <v>2981</v>
      </c>
      <c r="G183" s="25" t="s">
        <v>3378</v>
      </c>
      <c r="H183" s="37">
        <v>317237</v>
      </c>
      <c r="I183" s="37" t="s">
        <v>747</v>
      </c>
      <c r="J183" s="25" t="s">
        <v>106</v>
      </c>
      <c r="K183" s="25" t="s">
        <v>13</v>
      </c>
      <c r="L183" s="25" t="s">
        <v>1662</v>
      </c>
      <c r="M183" s="27">
        <v>44609</v>
      </c>
      <c r="N183" s="38">
        <v>44481</v>
      </c>
      <c r="O183" s="26">
        <v>1716500</v>
      </c>
      <c r="P183" s="26">
        <v>1716500</v>
      </c>
      <c r="Q183" s="26">
        <f t="shared" si="2"/>
        <v>0</v>
      </c>
      <c r="R183" s="25" t="s">
        <v>107</v>
      </c>
      <c r="S183" s="25"/>
    </row>
    <row r="184" spans="1:19" x14ac:dyDescent="0.25">
      <c r="A184" s="36" t="s">
        <v>342</v>
      </c>
      <c r="B184" s="25" t="s">
        <v>749</v>
      </c>
      <c r="C184" s="25" t="s">
        <v>710</v>
      </c>
      <c r="D184" s="25" t="s">
        <v>750</v>
      </c>
      <c r="E184" s="37" t="s">
        <v>751</v>
      </c>
      <c r="F184" s="25" t="s">
        <v>2981</v>
      </c>
      <c r="G184" s="25" t="s">
        <v>3378</v>
      </c>
      <c r="H184" s="37">
        <v>317244</v>
      </c>
      <c r="I184" s="37" t="s">
        <v>752</v>
      </c>
      <c r="J184" s="25" t="s">
        <v>106</v>
      </c>
      <c r="K184" s="25" t="s">
        <v>13</v>
      </c>
      <c r="L184" s="25" t="s">
        <v>1662</v>
      </c>
      <c r="M184" s="27">
        <v>44609</v>
      </c>
      <c r="N184" s="38">
        <v>44481</v>
      </c>
      <c r="O184" s="26">
        <v>1674833</v>
      </c>
      <c r="P184" s="26">
        <v>1674833</v>
      </c>
      <c r="Q184" s="26">
        <f t="shared" si="2"/>
        <v>0</v>
      </c>
      <c r="R184" s="25" t="s">
        <v>107</v>
      </c>
      <c r="S184" s="25"/>
    </row>
    <row r="185" spans="1:19" x14ac:dyDescent="0.25">
      <c r="A185" s="36" t="s">
        <v>343</v>
      </c>
      <c r="B185" s="25" t="s">
        <v>754</v>
      </c>
      <c r="C185" s="25" t="s">
        <v>710</v>
      </c>
      <c r="D185" s="25" t="s">
        <v>755</v>
      </c>
      <c r="E185" s="37">
        <v>1703709</v>
      </c>
      <c r="F185" s="25" t="s">
        <v>2981</v>
      </c>
      <c r="G185" s="25" t="s">
        <v>3378</v>
      </c>
      <c r="H185" s="37">
        <v>317337</v>
      </c>
      <c r="I185" s="37" t="s">
        <v>756</v>
      </c>
      <c r="J185" s="25" t="s">
        <v>106</v>
      </c>
      <c r="K185" s="25" t="s">
        <v>13</v>
      </c>
      <c r="L185" s="25" t="s">
        <v>1662</v>
      </c>
      <c r="M185" s="27">
        <v>44609</v>
      </c>
      <c r="N185" s="38">
        <v>44475</v>
      </c>
      <c r="O185" s="26">
        <v>1018322.5</v>
      </c>
      <c r="P185" s="26">
        <v>1018322.5</v>
      </c>
      <c r="Q185" s="26">
        <f t="shared" si="2"/>
        <v>0</v>
      </c>
      <c r="R185" s="25" t="s">
        <v>107</v>
      </c>
      <c r="S185" s="25"/>
    </row>
    <row r="186" spans="1:19" x14ac:dyDescent="0.25">
      <c r="A186" s="36" t="s">
        <v>344</v>
      </c>
      <c r="B186" s="25" t="s">
        <v>291</v>
      </c>
      <c r="C186" s="25" t="s">
        <v>710</v>
      </c>
      <c r="D186" s="25" t="s">
        <v>758</v>
      </c>
      <c r="E186" s="37">
        <v>1702574</v>
      </c>
      <c r="F186" s="25" t="s">
        <v>2981</v>
      </c>
      <c r="G186" s="25" t="s">
        <v>3378</v>
      </c>
      <c r="H186" s="37">
        <v>317349</v>
      </c>
      <c r="I186" s="37" t="s">
        <v>759</v>
      </c>
      <c r="J186" s="25" t="s">
        <v>106</v>
      </c>
      <c r="K186" s="25" t="s">
        <v>13</v>
      </c>
      <c r="L186" s="25" t="s">
        <v>1662</v>
      </c>
      <c r="M186" s="27">
        <v>44609</v>
      </c>
      <c r="N186" s="38">
        <v>44481</v>
      </c>
      <c r="O186" s="26">
        <v>1633334</v>
      </c>
      <c r="P186" s="26">
        <v>1633334</v>
      </c>
      <c r="Q186" s="26">
        <f t="shared" si="2"/>
        <v>0</v>
      </c>
      <c r="R186" s="25" t="s">
        <v>107</v>
      </c>
      <c r="S186" s="25"/>
    </row>
    <row r="187" spans="1:19" x14ac:dyDescent="0.25">
      <c r="A187" s="36" t="s">
        <v>345</v>
      </c>
      <c r="B187" s="25" t="s">
        <v>427</v>
      </c>
      <c r="C187" s="25" t="s">
        <v>710</v>
      </c>
      <c r="D187" s="25" t="s">
        <v>764</v>
      </c>
      <c r="E187" s="37">
        <v>1800233</v>
      </c>
      <c r="F187" s="25" t="s">
        <v>2981</v>
      </c>
      <c r="G187" s="25" t="s">
        <v>3378</v>
      </c>
      <c r="H187" s="37">
        <v>317413</v>
      </c>
      <c r="I187" s="37" t="s">
        <v>765</v>
      </c>
      <c r="J187" s="25" t="s">
        <v>106</v>
      </c>
      <c r="K187" s="25" t="s">
        <v>13</v>
      </c>
      <c r="L187" s="25" t="s">
        <v>1662</v>
      </c>
      <c r="M187" s="27">
        <v>44609</v>
      </c>
      <c r="N187" s="38">
        <v>44475</v>
      </c>
      <c r="O187" s="26">
        <v>1171543.75</v>
      </c>
      <c r="P187" s="26">
        <v>1171543.75</v>
      </c>
      <c r="Q187" s="26">
        <f t="shared" si="2"/>
        <v>0</v>
      </c>
      <c r="R187" s="25" t="s">
        <v>107</v>
      </c>
      <c r="S187" s="25"/>
    </row>
    <row r="188" spans="1:19" x14ac:dyDescent="0.25">
      <c r="A188" s="36" t="s">
        <v>346</v>
      </c>
      <c r="B188" s="25" t="s">
        <v>767</v>
      </c>
      <c r="C188" s="25" t="s">
        <v>710</v>
      </c>
      <c r="D188" s="25" t="s">
        <v>768</v>
      </c>
      <c r="E188" s="37">
        <v>1800184</v>
      </c>
      <c r="F188" s="25" t="s">
        <v>2981</v>
      </c>
      <c r="G188" s="25" t="s">
        <v>3378</v>
      </c>
      <c r="H188" s="37">
        <v>317510</v>
      </c>
      <c r="I188" s="37" t="s">
        <v>769</v>
      </c>
      <c r="J188" s="25" t="s">
        <v>106</v>
      </c>
      <c r="K188" s="25" t="s">
        <v>13</v>
      </c>
      <c r="L188" s="25" t="s">
        <v>1662</v>
      </c>
      <c r="M188" s="27">
        <v>44609</v>
      </c>
      <c r="N188" s="38">
        <v>44481</v>
      </c>
      <c r="O188" s="26">
        <v>641138</v>
      </c>
      <c r="P188" s="26">
        <v>641138</v>
      </c>
      <c r="Q188" s="26">
        <f t="shared" si="2"/>
        <v>0</v>
      </c>
      <c r="R188" s="25" t="s">
        <v>107</v>
      </c>
      <c r="S188" s="25"/>
    </row>
    <row r="189" spans="1:19" x14ac:dyDescent="0.25">
      <c r="A189" s="36" t="s">
        <v>347</v>
      </c>
      <c r="B189" s="25" t="s">
        <v>775</v>
      </c>
      <c r="C189" s="25" t="s">
        <v>710</v>
      </c>
      <c r="D189" s="25" t="s">
        <v>776</v>
      </c>
      <c r="E189" s="37" t="s">
        <v>777</v>
      </c>
      <c r="F189" s="25" t="s">
        <v>2981</v>
      </c>
      <c r="G189" s="25" t="s">
        <v>3378</v>
      </c>
      <c r="H189" s="37">
        <v>317526</v>
      </c>
      <c r="I189" s="37" t="s">
        <v>778</v>
      </c>
      <c r="J189" s="25" t="s">
        <v>106</v>
      </c>
      <c r="K189" s="25" t="s">
        <v>13</v>
      </c>
      <c r="L189" s="25" t="s">
        <v>1662</v>
      </c>
      <c r="M189" s="27">
        <v>44609</v>
      </c>
      <c r="N189" s="38">
        <v>44480</v>
      </c>
      <c r="O189" s="26">
        <v>1423003</v>
      </c>
      <c r="P189" s="26">
        <v>1423003</v>
      </c>
      <c r="Q189" s="26">
        <f t="shared" si="2"/>
        <v>0</v>
      </c>
      <c r="R189" s="25" t="s">
        <v>107</v>
      </c>
      <c r="S189" s="25"/>
    </row>
    <row r="190" spans="1:19" x14ac:dyDescent="0.25">
      <c r="A190" s="36" t="s">
        <v>348</v>
      </c>
      <c r="B190" s="25" t="s">
        <v>266</v>
      </c>
      <c r="C190" s="25" t="s">
        <v>710</v>
      </c>
      <c r="D190" s="25" t="s">
        <v>780</v>
      </c>
      <c r="E190" s="37" t="s">
        <v>267</v>
      </c>
      <c r="F190" s="25" t="s">
        <v>2981</v>
      </c>
      <c r="G190" s="25" t="s">
        <v>3378</v>
      </c>
      <c r="H190" s="37">
        <v>317542</v>
      </c>
      <c r="I190" s="37" t="s">
        <v>781</v>
      </c>
      <c r="J190" s="25" t="s">
        <v>106</v>
      </c>
      <c r="K190" s="25" t="s">
        <v>13</v>
      </c>
      <c r="L190" s="25" t="s">
        <v>1662</v>
      </c>
      <c r="M190" s="27">
        <v>44609</v>
      </c>
      <c r="N190" s="38">
        <v>44481</v>
      </c>
      <c r="O190" s="26">
        <v>1572333</v>
      </c>
      <c r="P190" s="26">
        <v>1572333</v>
      </c>
      <c r="Q190" s="26">
        <f t="shared" si="2"/>
        <v>0</v>
      </c>
      <c r="R190" s="25" t="s">
        <v>107</v>
      </c>
      <c r="S190" s="25"/>
    </row>
    <row r="191" spans="1:19" x14ac:dyDescent="0.25">
      <c r="A191" s="36" t="s">
        <v>349</v>
      </c>
      <c r="B191" s="25" t="s">
        <v>714</v>
      </c>
      <c r="C191" s="25" t="s">
        <v>710</v>
      </c>
      <c r="D191" s="25" t="s">
        <v>715</v>
      </c>
      <c r="E191" s="37" t="s">
        <v>716</v>
      </c>
      <c r="F191" s="25" t="s">
        <v>2981</v>
      </c>
      <c r="G191" s="25" t="s">
        <v>3378</v>
      </c>
      <c r="H191" s="37">
        <v>316198</v>
      </c>
      <c r="I191" s="37" t="s">
        <v>717</v>
      </c>
      <c r="J191" s="25" t="s">
        <v>106</v>
      </c>
      <c r="K191" s="25" t="s">
        <v>13</v>
      </c>
      <c r="L191" s="25" t="s">
        <v>1663</v>
      </c>
      <c r="M191" s="27">
        <v>44609</v>
      </c>
      <c r="N191" s="38">
        <v>44480</v>
      </c>
      <c r="O191" s="26">
        <v>1550000</v>
      </c>
      <c r="P191" s="26">
        <v>1550000</v>
      </c>
      <c r="Q191" s="26">
        <f t="shared" si="2"/>
        <v>0</v>
      </c>
      <c r="R191" s="25" t="s">
        <v>107</v>
      </c>
      <c r="S191" s="25"/>
    </row>
    <row r="192" spans="1:19" x14ac:dyDescent="0.25">
      <c r="A192" s="36" t="s">
        <v>350</v>
      </c>
      <c r="B192" s="25" t="s">
        <v>243</v>
      </c>
      <c r="C192" s="25" t="s">
        <v>710</v>
      </c>
      <c r="D192" s="25" t="s">
        <v>734</v>
      </c>
      <c r="E192" s="37" t="s">
        <v>156</v>
      </c>
      <c r="F192" s="25" t="s">
        <v>2981</v>
      </c>
      <c r="G192" s="25" t="s">
        <v>3378</v>
      </c>
      <c r="H192" s="37">
        <v>316926</v>
      </c>
      <c r="I192" s="37" t="s">
        <v>735</v>
      </c>
      <c r="J192" s="25" t="s">
        <v>106</v>
      </c>
      <c r="K192" s="25" t="s">
        <v>13</v>
      </c>
      <c r="L192" s="25" t="s">
        <v>1663</v>
      </c>
      <c r="M192" s="27">
        <v>44609</v>
      </c>
      <c r="N192" s="38">
        <v>44474</v>
      </c>
      <c r="O192" s="26">
        <v>1343208.14</v>
      </c>
      <c r="P192" s="26">
        <v>1343208.14</v>
      </c>
      <c r="Q192" s="26">
        <f t="shared" si="2"/>
        <v>0</v>
      </c>
      <c r="R192" s="25" t="s">
        <v>107</v>
      </c>
      <c r="S192" s="25"/>
    </row>
    <row r="193" spans="1:19" x14ac:dyDescent="0.25">
      <c r="A193" s="36" t="s">
        <v>351</v>
      </c>
      <c r="B193" s="25" t="s">
        <v>440</v>
      </c>
      <c r="C193" s="25" t="s">
        <v>710</v>
      </c>
      <c r="D193" s="25" t="s">
        <v>761</v>
      </c>
      <c r="E193" s="37">
        <v>1602199</v>
      </c>
      <c r="F193" s="25" t="s">
        <v>2981</v>
      </c>
      <c r="G193" s="25" t="s">
        <v>3378</v>
      </c>
      <c r="H193" s="37">
        <v>317364</v>
      </c>
      <c r="I193" s="37" t="s">
        <v>762</v>
      </c>
      <c r="J193" s="25" t="s">
        <v>106</v>
      </c>
      <c r="K193" s="25" t="s">
        <v>13</v>
      </c>
      <c r="L193" s="25" t="s">
        <v>1663</v>
      </c>
      <c r="M193" s="27">
        <v>44609</v>
      </c>
      <c r="N193" s="38">
        <v>44475</v>
      </c>
      <c r="O193" s="26">
        <v>1096815.54</v>
      </c>
      <c r="P193" s="26">
        <v>1096815.54</v>
      </c>
      <c r="Q193" s="26">
        <f t="shared" si="2"/>
        <v>0</v>
      </c>
      <c r="R193" s="25" t="s">
        <v>107</v>
      </c>
      <c r="S193" s="25"/>
    </row>
    <row r="194" spans="1:19" x14ac:dyDescent="0.25">
      <c r="A194" s="36" t="s">
        <v>352</v>
      </c>
      <c r="B194" s="25" t="s">
        <v>14</v>
      </c>
      <c r="C194" s="25" t="s">
        <v>710</v>
      </c>
      <c r="D194" s="25" t="s">
        <v>787</v>
      </c>
      <c r="E194" s="37">
        <v>1702246</v>
      </c>
      <c r="F194" s="25" t="s">
        <v>2981</v>
      </c>
      <c r="G194" s="25" t="s">
        <v>3378</v>
      </c>
      <c r="H194" s="37">
        <v>317577</v>
      </c>
      <c r="I194" s="37" t="s">
        <v>788</v>
      </c>
      <c r="J194" s="25" t="s">
        <v>106</v>
      </c>
      <c r="K194" s="25" t="s">
        <v>13</v>
      </c>
      <c r="L194" s="25" t="s">
        <v>1663</v>
      </c>
      <c r="M194" s="27">
        <v>44609</v>
      </c>
      <c r="N194" s="38">
        <v>44475</v>
      </c>
      <c r="O194" s="26">
        <v>581280.69999999995</v>
      </c>
      <c r="P194" s="26">
        <v>581280.69999999995</v>
      </c>
      <c r="Q194" s="26">
        <f t="shared" si="2"/>
        <v>0</v>
      </c>
      <c r="R194" s="25" t="s">
        <v>107</v>
      </c>
      <c r="S194" s="25"/>
    </row>
    <row r="195" spans="1:19" x14ac:dyDescent="0.25">
      <c r="A195" s="36" t="s">
        <v>353</v>
      </c>
      <c r="B195" s="25" t="s">
        <v>884</v>
      </c>
      <c r="C195" s="25" t="s">
        <v>115</v>
      </c>
      <c r="D195" s="25" t="s">
        <v>1191</v>
      </c>
      <c r="E195" s="37">
        <v>1703107</v>
      </c>
      <c r="F195" s="25" t="s">
        <v>115</v>
      </c>
      <c r="G195" s="25" t="s">
        <v>3381</v>
      </c>
      <c r="H195" s="37">
        <v>319303</v>
      </c>
      <c r="I195" s="37" t="s">
        <v>2620</v>
      </c>
      <c r="J195" s="25" t="s">
        <v>106</v>
      </c>
      <c r="K195" s="25" t="s">
        <v>13</v>
      </c>
      <c r="L195" s="25" t="s">
        <v>1664</v>
      </c>
      <c r="M195" s="27">
        <v>44609</v>
      </c>
      <c r="N195" s="38">
        <v>44691</v>
      </c>
      <c r="O195" s="26">
        <v>1552720</v>
      </c>
      <c r="P195" s="26">
        <v>1552720</v>
      </c>
      <c r="Q195" s="26">
        <f t="shared" si="2"/>
        <v>0</v>
      </c>
      <c r="R195" s="25" t="s">
        <v>107</v>
      </c>
      <c r="S195" s="25"/>
    </row>
    <row r="196" spans="1:19" x14ac:dyDescent="0.25">
      <c r="A196" s="36" t="s">
        <v>355</v>
      </c>
      <c r="B196" s="25" t="s">
        <v>885</v>
      </c>
      <c r="C196" s="25" t="s">
        <v>115</v>
      </c>
      <c r="D196" s="25" t="s">
        <v>1192</v>
      </c>
      <c r="E196" s="37">
        <v>1800437</v>
      </c>
      <c r="F196" s="25" t="s">
        <v>115</v>
      </c>
      <c r="G196" s="25" t="s">
        <v>3381</v>
      </c>
      <c r="H196" s="37">
        <v>319476</v>
      </c>
      <c r="I196" s="37" t="s">
        <v>2621</v>
      </c>
      <c r="J196" s="25" t="s">
        <v>106</v>
      </c>
      <c r="K196" s="25" t="s">
        <v>13</v>
      </c>
      <c r="L196" s="25" t="s">
        <v>1664</v>
      </c>
      <c r="M196" s="27">
        <v>44609</v>
      </c>
      <c r="N196" s="38">
        <v>44685</v>
      </c>
      <c r="O196" s="26">
        <v>806147</v>
      </c>
      <c r="P196" s="26">
        <v>806147</v>
      </c>
      <c r="Q196" s="26">
        <f t="shared" si="2"/>
        <v>0</v>
      </c>
      <c r="R196" s="25" t="s">
        <v>107</v>
      </c>
      <c r="S196" s="25"/>
    </row>
    <row r="197" spans="1:19" x14ac:dyDescent="0.25">
      <c r="A197" s="36" t="s">
        <v>356</v>
      </c>
      <c r="B197" s="25" t="s">
        <v>886</v>
      </c>
      <c r="C197" s="25" t="s">
        <v>115</v>
      </c>
      <c r="D197" s="25" t="s">
        <v>1193</v>
      </c>
      <c r="E197" s="37" t="s">
        <v>1536</v>
      </c>
      <c r="F197" s="25" t="s">
        <v>115</v>
      </c>
      <c r="G197" s="25" t="s">
        <v>3381</v>
      </c>
      <c r="H197" s="37">
        <v>319781</v>
      </c>
      <c r="I197" s="37" t="s">
        <v>3476</v>
      </c>
      <c r="J197" s="25" t="s">
        <v>106</v>
      </c>
      <c r="K197" s="25" t="s">
        <v>13</v>
      </c>
      <c r="L197" s="25" t="s">
        <v>1664</v>
      </c>
      <c r="M197" s="27">
        <v>44609</v>
      </c>
      <c r="N197" s="38">
        <v>44740</v>
      </c>
      <c r="O197" s="26">
        <v>3071705.73</v>
      </c>
      <c r="P197" s="26">
        <v>3071705.73</v>
      </c>
      <c r="Q197" s="26">
        <f t="shared" si="2"/>
        <v>0</v>
      </c>
      <c r="R197" s="25" t="s">
        <v>107</v>
      </c>
      <c r="S197" s="25"/>
    </row>
    <row r="198" spans="1:19" x14ac:dyDescent="0.25">
      <c r="A198" s="36" t="s">
        <v>357</v>
      </c>
      <c r="B198" s="25" t="s">
        <v>887</v>
      </c>
      <c r="C198" s="25" t="s">
        <v>115</v>
      </c>
      <c r="D198" s="25" t="s">
        <v>1194</v>
      </c>
      <c r="E198" s="37">
        <v>1700061</v>
      </c>
      <c r="F198" s="25" t="s">
        <v>115</v>
      </c>
      <c r="G198" s="25" t="s">
        <v>3381</v>
      </c>
      <c r="H198" s="37">
        <v>319964</v>
      </c>
      <c r="I198" s="37" t="s">
        <v>2622</v>
      </c>
      <c r="J198" s="25" t="s">
        <v>106</v>
      </c>
      <c r="K198" s="25" t="s">
        <v>13</v>
      </c>
      <c r="L198" s="25" t="s">
        <v>3556</v>
      </c>
      <c r="M198" s="27">
        <v>44617</v>
      </c>
      <c r="N198" s="38">
        <v>44678</v>
      </c>
      <c r="O198" s="26">
        <v>6000000</v>
      </c>
      <c r="P198" s="26">
        <v>6000000</v>
      </c>
      <c r="Q198" s="26">
        <f t="shared" ref="Q198:Q261" si="3">O198-P198</f>
        <v>0</v>
      </c>
      <c r="R198" s="25" t="s">
        <v>107</v>
      </c>
      <c r="S198" s="25"/>
    </row>
    <row r="199" spans="1:19" x14ac:dyDescent="0.25">
      <c r="A199" s="36" t="s">
        <v>358</v>
      </c>
      <c r="B199" s="25" t="s">
        <v>888</v>
      </c>
      <c r="C199" s="25" t="s">
        <v>115</v>
      </c>
      <c r="D199" s="25" t="s">
        <v>1195</v>
      </c>
      <c r="E199" s="37">
        <v>1700980</v>
      </c>
      <c r="F199" s="25" t="s">
        <v>115</v>
      </c>
      <c r="G199" s="25" t="s">
        <v>3381</v>
      </c>
      <c r="H199" s="37">
        <v>321080</v>
      </c>
      <c r="I199" s="37" t="s">
        <v>2623</v>
      </c>
      <c r="J199" s="25" t="s">
        <v>106</v>
      </c>
      <c r="K199" s="25" t="s">
        <v>13</v>
      </c>
      <c r="L199" s="25" t="s">
        <v>3557</v>
      </c>
      <c r="M199" s="27">
        <v>44617</v>
      </c>
      <c r="N199" s="38">
        <v>44680</v>
      </c>
      <c r="O199" s="26">
        <v>2205000</v>
      </c>
      <c r="P199" s="26">
        <v>2205000</v>
      </c>
      <c r="Q199" s="26">
        <f t="shared" si="3"/>
        <v>0</v>
      </c>
      <c r="R199" s="25" t="s">
        <v>107</v>
      </c>
      <c r="S199" s="25"/>
    </row>
    <row r="200" spans="1:19" x14ac:dyDescent="0.25">
      <c r="A200" s="36" t="s">
        <v>359</v>
      </c>
      <c r="B200" s="25" t="s">
        <v>3606</v>
      </c>
      <c r="C200" s="25" t="s">
        <v>1028</v>
      </c>
      <c r="D200" s="25" t="s">
        <v>1196</v>
      </c>
      <c r="E200" s="37" t="s">
        <v>144</v>
      </c>
      <c r="F200" s="25" t="s">
        <v>2981</v>
      </c>
      <c r="G200" s="25" t="s">
        <v>3378</v>
      </c>
      <c r="H200" s="37">
        <v>319209</v>
      </c>
      <c r="I200" s="37" t="s">
        <v>2624</v>
      </c>
      <c r="J200" s="25" t="s">
        <v>106</v>
      </c>
      <c r="K200" s="25" t="s">
        <v>13</v>
      </c>
      <c r="L200" s="25" t="s">
        <v>1665</v>
      </c>
      <c r="M200" s="27">
        <v>44617</v>
      </c>
      <c r="N200" s="38">
        <v>44722</v>
      </c>
      <c r="O200" s="26">
        <v>525000</v>
      </c>
      <c r="P200" s="26">
        <v>525000</v>
      </c>
      <c r="Q200" s="26">
        <f t="shared" si="3"/>
        <v>0</v>
      </c>
      <c r="R200" s="25" t="s">
        <v>107</v>
      </c>
      <c r="S200" s="25"/>
    </row>
    <row r="201" spans="1:19" x14ac:dyDescent="0.25">
      <c r="A201" s="36" t="s">
        <v>361</v>
      </c>
      <c r="B201" s="25" t="s">
        <v>3606</v>
      </c>
      <c r="C201" s="25" t="s">
        <v>1028</v>
      </c>
      <c r="D201" s="25" t="s">
        <v>1197</v>
      </c>
      <c r="E201" s="37" t="s">
        <v>144</v>
      </c>
      <c r="F201" s="25" t="s">
        <v>2981</v>
      </c>
      <c r="G201" s="25" t="s">
        <v>3378</v>
      </c>
      <c r="H201" s="37">
        <v>319212</v>
      </c>
      <c r="I201" s="37" t="s">
        <v>2625</v>
      </c>
      <c r="J201" s="25" t="s">
        <v>106</v>
      </c>
      <c r="K201" s="25" t="s">
        <v>13</v>
      </c>
      <c r="L201" s="25" t="s">
        <v>1665</v>
      </c>
      <c r="M201" s="27">
        <v>44617</v>
      </c>
      <c r="N201" s="38">
        <v>44683</v>
      </c>
      <c r="O201" s="26">
        <v>511060</v>
      </c>
      <c r="P201" s="26">
        <v>511060</v>
      </c>
      <c r="Q201" s="26">
        <f t="shared" si="3"/>
        <v>0</v>
      </c>
      <c r="R201" s="25" t="s">
        <v>107</v>
      </c>
      <c r="S201" s="25"/>
    </row>
    <row r="202" spans="1:19" x14ac:dyDescent="0.25">
      <c r="A202" s="36" t="s">
        <v>363</v>
      </c>
      <c r="B202" s="25" t="s">
        <v>3607</v>
      </c>
      <c r="C202" s="25" t="s">
        <v>1028</v>
      </c>
      <c r="D202" s="25" t="s">
        <v>1198</v>
      </c>
      <c r="E202" s="37" t="s">
        <v>1537</v>
      </c>
      <c r="F202" s="25" t="s">
        <v>2981</v>
      </c>
      <c r="G202" s="25" t="s">
        <v>3378</v>
      </c>
      <c r="H202" s="37">
        <v>319214</v>
      </c>
      <c r="I202" s="37" t="s">
        <v>2626</v>
      </c>
      <c r="J202" s="25" t="s">
        <v>106</v>
      </c>
      <c r="K202" s="25" t="s">
        <v>13</v>
      </c>
      <c r="L202" s="25" t="s">
        <v>1665</v>
      </c>
      <c r="M202" s="27">
        <v>44617</v>
      </c>
      <c r="N202" s="38">
        <v>44719</v>
      </c>
      <c r="O202" s="26">
        <v>626933.30000000005</v>
      </c>
      <c r="P202" s="26">
        <v>626933.30000000005</v>
      </c>
      <c r="Q202" s="26">
        <f t="shared" si="3"/>
        <v>0</v>
      </c>
      <c r="R202" s="25" t="s">
        <v>107</v>
      </c>
      <c r="S202" s="25"/>
    </row>
    <row r="203" spans="1:19" x14ac:dyDescent="0.25">
      <c r="A203" s="36" t="s">
        <v>364</v>
      </c>
      <c r="B203" s="25" t="s">
        <v>3608</v>
      </c>
      <c r="C203" s="25" t="s">
        <v>1028</v>
      </c>
      <c r="D203" s="25" t="s">
        <v>1199</v>
      </c>
      <c r="E203" s="37" t="s">
        <v>164</v>
      </c>
      <c r="F203" s="25" t="s">
        <v>2981</v>
      </c>
      <c r="G203" s="25" t="s">
        <v>3378</v>
      </c>
      <c r="H203" s="37">
        <v>319216</v>
      </c>
      <c r="I203" s="37" t="s">
        <v>2627</v>
      </c>
      <c r="J203" s="25" t="s">
        <v>106</v>
      </c>
      <c r="K203" s="25" t="s">
        <v>13</v>
      </c>
      <c r="L203" s="25" t="s">
        <v>1665</v>
      </c>
      <c r="M203" s="27">
        <v>44617</v>
      </c>
      <c r="N203" s="38">
        <v>44720</v>
      </c>
      <c r="O203" s="26">
        <v>513080.02</v>
      </c>
      <c r="P203" s="26">
        <v>513080.02</v>
      </c>
      <c r="Q203" s="26">
        <f t="shared" si="3"/>
        <v>0</v>
      </c>
      <c r="R203" s="25" t="s">
        <v>107</v>
      </c>
      <c r="S203" s="25"/>
    </row>
    <row r="204" spans="1:19" x14ac:dyDescent="0.25">
      <c r="A204" s="36" t="s">
        <v>365</v>
      </c>
      <c r="B204" s="25" t="s">
        <v>256</v>
      </c>
      <c r="C204" s="25" t="s">
        <v>1028</v>
      </c>
      <c r="D204" s="25" t="s">
        <v>1200</v>
      </c>
      <c r="E204" s="37">
        <v>1700980</v>
      </c>
      <c r="F204" s="25" t="s">
        <v>2981</v>
      </c>
      <c r="G204" s="25" t="s">
        <v>3378</v>
      </c>
      <c r="H204" s="37">
        <v>319222</v>
      </c>
      <c r="I204" s="37" t="s">
        <v>2628</v>
      </c>
      <c r="J204" s="25" t="s">
        <v>106</v>
      </c>
      <c r="K204" s="25" t="s">
        <v>13</v>
      </c>
      <c r="L204" s="25" t="s">
        <v>1665</v>
      </c>
      <c r="M204" s="27">
        <v>44617</v>
      </c>
      <c r="N204" s="38">
        <v>44725</v>
      </c>
      <c r="O204" s="26">
        <v>570000</v>
      </c>
      <c r="P204" s="26">
        <v>570000</v>
      </c>
      <c r="Q204" s="26">
        <f t="shared" si="3"/>
        <v>0</v>
      </c>
      <c r="R204" s="25" t="s">
        <v>107</v>
      </c>
      <c r="S204" s="25"/>
    </row>
    <row r="205" spans="1:19" x14ac:dyDescent="0.25">
      <c r="A205" s="36" t="s">
        <v>366</v>
      </c>
      <c r="B205" s="25" t="s">
        <v>889</v>
      </c>
      <c r="C205" s="25" t="s">
        <v>1028</v>
      </c>
      <c r="D205" s="25" t="s">
        <v>1201</v>
      </c>
      <c r="E205" s="37" t="s">
        <v>1538</v>
      </c>
      <c r="F205" s="25" t="s">
        <v>2981</v>
      </c>
      <c r="G205" s="25" t="s">
        <v>3378</v>
      </c>
      <c r="H205" s="37">
        <v>319224</v>
      </c>
      <c r="I205" s="37" t="s">
        <v>2629</v>
      </c>
      <c r="J205" s="25" t="s">
        <v>106</v>
      </c>
      <c r="K205" s="25" t="s">
        <v>13</v>
      </c>
      <c r="L205" s="25" t="s">
        <v>1665</v>
      </c>
      <c r="M205" s="27">
        <v>44617</v>
      </c>
      <c r="N205" s="38">
        <v>44683</v>
      </c>
      <c r="O205" s="26">
        <v>750000</v>
      </c>
      <c r="P205" s="26">
        <v>750000</v>
      </c>
      <c r="Q205" s="26">
        <f t="shared" si="3"/>
        <v>0</v>
      </c>
      <c r="R205" s="25" t="s">
        <v>107</v>
      </c>
      <c r="S205" s="25"/>
    </row>
    <row r="206" spans="1:19" x14ac:dyDescent="0.25">
      <c r="A206" s="36" t="s">
        <v>367</v>
      </c>
      <c r="B206" s="25" t="s">
        <v>279</v>
      </c>
      <c r="C206" s="25" t="s">
        <v>1028</v>
      </c>
      <c r="D206" s="25" t="s">
        <v>1202</v>
      </c>
      <c r="E206" s="37">
        <v>1700131</v>
      </c>
      <c r="F206" s="25" t="s">
        <v>2981</v>
      </c>
      <c r="G206" s="25" t="s">
        <v>3378</v>
      </c>
      <c r="H206" s="37">
        <v>319227</v>
      </c>
      <c r="I206" s="37" t="s">
        <v>2630</v>
      </c>
      <c r="J206" s="25" t="s">
        <v>106</v>
      </c>
      <c r="K206" s="25" t="s">
        <v>13</v>
      </c>
      <c r="L206" s="25" t="s">
        <v>1665</v>
      </c>
      <c r="M206" s="27">
        <v>44617</v>
      </c>
      <c r="N206" s="38">
        <v>44680</v>
      </c>
      <c r="O206" s="26">
        <v>235000</v>
      </c>
      <c r="P206" s="26">
        <v>235000</v>
      </c>
      <c r="Q206" s="26">
        <f t="shared" si="3"/>
        <v>0</v>
      </c>
      <c r="R206" s="25" t="s">
        <v>107</v>
      </c>
      <c r="S206" s="25"/>
    </row>
    <row r="207" spans="1:19" x14ac:dyDescent="0.25">
      <c r="A207" s="36" t="s">
        <v>368</v>
      </c>
      <c r="B207" s="25" t="s">
        <v>686</v>
      </c>
      <c r="C207" s="25" t="s">
        <v>1028</v>
      </c>
      <c r="D207" s="25" t="s">
        <v>1203</v>
      </c>
      <c r="E207" s="37">
        <v>1704314</v>
      </c>
      <c r="F207" s="25" t="s">
        <v>2981</v>
      </c>
      <c r="G207" s="25" t="s">
        <v>3378</v>
      </c>
      <c r="H207" s="37">
        <v>319232</v>
      </c>
      <c r="I207" s="37" t="s">
        <v>2631</v>
      </c>
      <c r="J207" s="25" t="s">
        <v>106</v>
      </c>
      <c r="K207" s="25" t="s">
        <v>13</v>
      </c>
      <c r="L207" s="25" t="s">
        <v>1665</v>
      </c>
      <c r="M207" s="27">
        <v>44617</v>
      </c>
      <c r="N207" s="38">
        <v>44720</v>
      </c>
      <c r="O207" s="26">
        <v>383500</v>
      </c>
      <c r="P207" s="26">
        <v>383500</v>
      </c>
      <c r="Q207" s="26">
        <f t="shared" si="3"/>
        <v>0</v>
      </c>
      <c r="R207" s="25" t="s">
        <v>107</v>
      </c>
      <c r="S207" s="25"/>
    </row>
    <row r="208" spans="1:19" x14ac:dyDescent="0.25">
      <c r="A208" s="36" t="s">
        <v>369</v>
      </c>
      <c r="B208" s="25" t="s">
        <v>3609</v>
      </c>
      <c r="C208" s="25" t="s">
        <v>1028</v>
      </c>
      <c r="D208" s="25" t="s">
        <v>1204</v>
      </c>
      <c r="E208" s="37" t="s">
        <v>156</v>
      </c>
      <c r="F208" s="25" t="s">
        <v>2981</v>
      </c>
      <c r="G208" s="25" t="s">
        <v>3378</v>
      </c>
      <c r="H208" s="37">
        <v>319234</v>
      </c>
      <c r="I208" s="37" t="s">
        <v>2632</v>
      </c>
      <c r="J208" s="25" t="s">
        <v>106</v>
      </c>
      <c r="K208" s="25" t="s">
        <v>13</v>
      </c>
      <c r="L208" s="25" t="s">
        <v>1665</v>
      </c>
      <c r="M208" s="27">
        <v>44617</v>
      </c>
      <c r="N208" s="38">
        <v>44683</v>
      </c>
      <c r="O208" s="26">
        <v>749698</v>
      </c>
      <c r="P208" s="26">
        <v>749698</v>
      </c>
      <c r="Q208" s="26">
        <f t="shared" si="3"/>
        <v>0</v>
      </c>
      <c r="R208" s="25" t="s">
        <v>107</v>
      </c>
      <c r="S208" s="25"/>
    </row>
    <row r="209" spans="1:19" x14ac:dyDescent="0.25">
      <c r="A209" s="36" t="s">
        <v>370</v>
      </c>
      <c r="B209" s="25" t="s">
        <v>890</v>
      </c>
      <c r="C209" s="25" t="s">
        <v>1028</v>
      </c>
      <c r="D209" s="25" t="s">
        <v>1205</v>
      </c>
      <c r="E209" s="37">
        <v>1800619</v>
      </c>
      <c r="F209" s="25" t="s">
        <v>2981</v>
      </c>
      <c r="G209" s="25" t="s">
        <v>3378</v>
      </c>
      <c r="H209" s="37">
        <v>319239</v>
      </c>
      <c r="I209" s="37" t="s">
        <v>2633</v>
      </c>
      <c r="J209" s="25" t="s">
        <v>106</v>
      </c>
      <c r="K209" s="25" t="s">
        <v>13</v>
      </c>
      <c r="L209" s="25" t="s">
        <v>1665</v>
      </c>
      <c r="M209" s="27">
        <v>44617</v>
      </c>
      <c r="N209" s="38">
        <v>44727</v>
      </c>
      <c r="O209" s="26">
        <v>750000</v>
      </c>
      <c r="P209" s="26">
        <v>750000</v>
      </c>
      <c r="Q209" s="26">
        <f t="shared" si="3"/>
        <v>0</v>
      </c>
      <c r="R209" s="25" t="s">
        <v>107</v>
      </c>
      <c r="S209" s="25"/>
    </row>
    <row r="210" spans="1:19" x14ac:dyDescent="0.25">
      <c r="A210" s="36" t="s">
        <v>371</v>
      </c>
      <c r="B210" s="25" t="s">
        <v>891</v>
      </c>
      <c r="C210" s="25" t="s">
        <v>1028</v>
      </c>
      <c r="D210" s="25" t="s">
        <v>1206</v>
      </c>
      <c r="E210" s="37">
        <v>1800213</v>
      </c>
      <c r="F210" s="25" t="s">
        <v>2981</v>
      </c>
      <c r="G210" s="25" t="s">
        <v>3378</v>
      </c>
      <c r="H210" s="37">
        <v>319246</v>
      </c>
      <c r="I210" s="37" t="s">
        <v>2634</v>
      </c>
      <c r="J210" s="25" t="s">
        <v>106</v>
      </c>
      <c r="K210" s="25" t="s">
        <v>13</v>
      </c>
      <c r="L210" s="25" t="s">
        <v>1665</v>
      </c>
      <c r="M210" s="27">
        <v>44617</v>
      </c>
      <c r="N210" s="38">
        <v>44720</v>
      </c>
      <c r="O210" s="26">
        <v>440040</v>
      </c>
      <c r="P210" s="26">
        <v>440040</v>
      </c>
      <c r="Q210" s="26">
        <f t="shared" si="3"/>
        <v>0</v>
      </c>
      <c r="R210" s="25" t="s">
        <v>107</v>
      </c>
      <c r="S210" s="25"/>
    </row>
    <row r="211" spans="1:19" x14ac:dyDescent="0.25">
      <c r="A211" s="36" t="s">
        <v>373</v>
      </c>
      <c r="B211" s="25" t="s">
        <v>859</v>
      </c>
      <c r="C211" s="25" t="s">
        <v>1028</v>
      </c>
      <c r="D211" s="25" t="s">
        <v>1207</v>
      </c>
      <c r="E211" s="37">
        <v>1704208</v>
      </c>
      <c r="F211" s="25" t="s">
        <v>2981</v>
      </c>
      <c r="G211" s="25" t="s">
        <v>3378</v>
      </c>
      <c r="H211" s="37">
        <v>319249</v>
      </c>
      <c r="I211" s="37" t="s">
        <v>2635</v>
      </c>
      <c r="J211" s="25" t="s">
        <v>106</v>
      </c>
      <c r="K211" s="25" t="s">
        <v>13</v>
      </c>
      <c r="L211" s="25" t="s">
        <v>1665</v>
      </c>
      <c r="M211" s="27">
        <v>44617</v>
      </c>
      <c r="N211" s="38">
        <v>44720</v>
      </c>
      <c r="O211" s="26">
        <v>377136.5</v>
      </c>
      <c r="P211" s="26">
        <v>377136.5</v>
      </c>
      <c r="Q211" s="26">
        <f t="shared" si="3"/>
        <v>0</v>
      </c>
      <c r="R211" s="25" t="s">
        <v>107</v>
      </c>
      <c r="S211" s="25"/>
    </row>
    <row r="212" spans="1:19" x14ac:dyDescent="0.25">
      <c r="A212" s="36" t="s">
        <v>374</v>
      </c>
      <c r="B212" s="25" t="s">
        <v>892</v>
      </c>
      <c r="C212" s="25" t="s">
        <v>1028</v>
      </c>
      <c r="D212" s="25" t="s">
        <v>1208</v>
      </c>
      <c r="E212" s="37">
        <v>1600380</v>
      </c>
      <c r="F212" s="25" t="s">
        <v>2981</v>
      </c>
      <c r="G212" s="25" t="s">
        <v>3378</v>
      </c>
      <c r="H212" s="37">
        <v>319252</v>
      </c>
      <c r="I212" s="37" t="s">
        <v>2636</v>
      </c>
      <c r="J212" s="25" t="s">
        <v>106</v>
      </c>
      <c r="K212" s="25" t="s">
        <v>13</v>
      </c>
      <c r="L212" s="25" t="s">
        <v>1665</v>
      </c>
      <c r="M212" s="27">
        <v>44617</v>
      </c>
      <c r="N212" s="38">
        <v>44720</v>
      </c>
      <c r="O212" s="26">
        <v>748713.68</v>
      </c>
      <c r="P212" s="26">
        <v>748713.68</v>
      </c>
      <c r="Q212" s="26">
        <f t="shared" si="3"/>
        <v>0</v>
      </c>
      <c r="R212" s="25" t="s">
        <v>107</v>
      </c>
      <c r="S212" s="25"/>
    </row>
    <row r="213" spans="1:19" x14ac:dyDescent="0.25">
      <c r="A213" s="36" t="s">
        <v>375</v>
      </c>
      <c r="B213" s="25" t="s">
        <v>187</v>
      </c>
      <c r="C213" s="25" t="s">
        <v>1028</v>
      </c>
      <c r="D213" s="25" t="s">
        <v>1209</v>
      </c>
      <c r="E213" s="37" t="s">
        <v>188</v>
      </c>
      <c r="F213" s="25" t="s">
        <v>2981</v>
      </c>
      <c r="G213" s="25" t="s">
        <v>3378</v>
      </c>
      <c r="H213" s="37">
        <v>319258</v>
      </c>
      <c r="I213" s="37" t="s">
        <v>2637</v>
      </c>
      <c r="J213" s="25" t="s">
        <v>106</v>
      </c>
      <c r="K213" s="25" t="s">
        <v>13</v>
      </c>
      <c r="L213" s="25" t="s">
        <v>1665</v>
      </c>
      <c r="M213" s="27">
        <v>44617</v>
      </c>
      <c r="N213" s="38">
        <v>44680</v>
      </c>
      <c r="O213" s="26">
        <v>734809</v>
      </c>
      <c r="P213" s="26">
        <v>734809</v>
      </c>
      <c r="Q213" s="26">
        <f t="shared" si="3"/>
        <v>0</v>
      </c>
      <c r="R213" s="25" t="s">
        <v>107</v>
      </c>
      <c r="S213" s="25"/>
    </row>
    <row r="214" spans="1:19" x14ac:dyDescent="0.25">
      <c r="A214" s="36" t="s">
        <v>376</v>
      </c>
      <c r="B214" s="25" t="s">
        <v>892</v>
      </c>
      <c r="C214" s="25" t="s">
        <v>1028</v>
      </c>
      <c r="D214" s="25" t="s">
        <v>1210</v>
      </c>
      <c r="E214" s="37">
        <v>1600380</v>
      </c>
      <c r="F214" s="25" t="s">
        <v>2981</v>
      </c>
      <c r="G214" s="25" t="s">
        <v>3378</v>
      </c>
      <c r="H214" s="37">
        <v>319259</v>
      </c>
      <c r="I214" s="37" t="s">
        <v>2638</v>
      </c>
      <c r="J214" s="25" t="s">
        <v>106</v>
      </c>
      <c r="K214" s="25" t="s">
        <v>13</v>
      </c>
      <c r="L214" s="25" t="s">
        <v>1665</v>
      </c>
      <c r="M214" s="27">
        <v>44617</v>
      </c>
      <c r="N214" s="38">
        <v>44719</v>
      </c>
      <c r="O214" s="26">
        <v>550401</v>
      </c>
      <c r="P214" s="26">
        <v>550401</v>
      </c>
      <c r="Q214" s="26">
        <f t="shared" si="3"/>
        <v>0</v>
      </c>
      <c r="R214" s="25" t="s">
        <v>107</v>
      </c>
      <c r="S214" s="25"/>
    </row>
    <row r="215" spans="1:19" x14ac:dyDescent="0.25">
      <c r="A215" s="36" t="s">
        <v>378</v>
      </c>
      <c r="B215" s="25" t="s">
        <v>245</v>
      </c>
      <c r="C215" s="25" t="s">
        <v>1028</v>
      </c>
      <c r="D215" s="25" t="s">
        <v>1211</v>
      </c>
      <c r="E215" s="37">
        <v>1602690</v>
      </c>
      <c r="F215" s="25" t="s">
        <v>2981</v>
      </c>
      <c r="G215" s="25" t="s">
        <v>3378</v>
      </c>
      <c r="H215" s="37">
        <v>319260</v>
      </c>
      <c r="I215" s="37" t="s">
        <v>2639</v>
      </c>
      <c r="J215" s="25" t="s">
        <v>106</v>
      </c>
      <c r="K215" s="25" t="s">
        <v>13</v>
      </c>
      <c r="L215" s="25" t="s">
        <v>1665</v>
      </c>
      <c r="M215" s="27">
        <v>44617</v>
      </c>
      <c r="N215" s="38">
        <v>44719</v>
      </c>
      <c r="O215" s="26">
        <v>510000</v>
      </c>
      <c r="P215" s="26">
        <v>510000</v>
      </c>
      <c r="Q215" s="26">
        <f t="shared" si="3"/>
        <v>0</v>
      </c>
      <c r="R215" s="25" t="s">
        <v>107</v>
      </c>
      <c r="S215" s="25"/>
    </row>
    <row r="216" spans="1:19" x14ac:dyDescent="0.25">
      <c r="A216" s="36" t="s">
        <v>380</v>
      </c>
      <c r="B216" s="25" t="s">
        <v>3610</v>
      </c>
      <c r="C216" s="25" t="s">
        <v>1028</v>
      </c>
      <c r="D216" s="25" t="s">
        <v>1212</v>
      </c>
      <c r="E216" s="37" t="s">
        <v>1539</v>
      </c>
      <c r="F216" s="25" t="s">
        <v>2981</v>
      </c>
      <c r="G216" s="25" t="s">
        <v>3378</v>
      </c>
      <c r="H216" s="37">
        <v>319266</v>
      </c>
      <c r="I216" s="37" t="s">
        <v>2640</v>
      </c>
      <c r="J216" s="25" t="s">
        <v>106</v>
      </c>
      <c r="K216" s="25" t="s">
        <v>13</v>
      </c>
      <c r="L216" s="25" t="s">
        <v>1665</v>
      </c>
      <c r="M216" s="27">
        <v>44617</v>
      </c>
      <c r="N216" s="38">
        <v>44684</v>
      </c>
      <c r="O216" s="26">
        <v>750000</v>
      </c>
      <c r="P216" s="26">
        <v>750000</v>
      </c>
      <c r="Q216" s="26">
        <f t="shared" si="3"/>
        <v>0</v>
      </c>
      <c r="R216" s="25" t="s">
        <v>107</v>
      </c>
      <c r="S216" s="25"/>
    </row>
    <row r="217" spans="1:19" x14ac:dyDescent="0.25">
      <c r="A217" s="36" t="s">
        <v>381</v>
      </c>
      <c r="B217" s="25" t="s">
        <v>893</v>
      </c>
      <c r="C217" s="25" t="s">
        <v>1028</v>
      </c>
      <c r="D217" s="25" t="s">
        <v>1213</v>
      </c>
      <c r="E217" s="37">
        <v>1700016</v>
      </c>
      <c r="F217" s="25" t="s">
        <v>2981</v>
      </c>
      <c r="G217" s="25" t="s">
        <v>3378</v>
      </c>
      <c r="H217" s="37">
        <v>319268</v>
      </c>
      <c r="I217" s="37" t="s">
        <v>3477</v>
      </c>
      <c r="J217" s="25" t="s">
        <v>106</v>
      </c>
      <c r="K217" s="25" t="s">
        <v>13</v>
      </c>
      <c r="L217" s="25" t="s">
        <v>1665</v>
      </c>
      <c r="M217" s="27">
        <v>44617</v>
      </c>
      <c r="N217" s="38">
        <v>44750</v>
      </c>
      <c r="O217" s="26">
        <v>525500</v>
      </c>
      <c r="P217" s="26">
        <v>525500</v>
      </c>
      <c r="Q217" s="26">
        <f t="shared" si="3"/>
        <v>0</v>
      </c>
      <c r="R217" s="25" t="s">
        <v>107</v>
      </c>
      <c r="S217" s="25"/>
    </row>
    <row r="218" spans="1:19" x14ac:dyDescent="0.25">
      <c r="A218" s="36" t="s">
        <v>382</v>
      </c>
      <c r="B218" s="25" t="s">
        <v>256</v>
      </c>
      <c r="C218" s="25" t="s">
        <v>1028</v>
      </c>
      <c r="D218" s="25" t="s">
        <v>1214</v>
      </c>
      <c r="E218" s="37">
        <v>1700980</v>
      </c>
      <c r="F218" s="25" t="s">
        <v>2981</v>
      </c>
      <c r="G218" s="25" t="s">
        <v>3378</v>
      </c>
      <c r="H218" s="37">
        <v>319269</v>
      </c>
      <c r="I218" s="37" t="s">
        <v>2641</v>
      </c>
      <c r="J218" s="25" t="s">
        <v>106</v>
      </c>
      <c r="K218" s="25" t="s">
        <v>13</v>
      </c>
      <c r="L218" s="25" t="s">
        <v>1665</v>
      </c>
      <c r="M218" s="27">
        <v>44617</v>
      </c>
      <c r="N218" s="38">
        <v>44719</v>
      </c>
      <c r="O218" s="26">
        <v>519038</v>
      </c>
      <c r="P218" s="26">
        <v>519038</v>
      </c>
      <c r="Q218" s="26">
        <f t="shared" si="3"/>
        <v>0</v>
      </c>
      <c r="R218" s="25" t="s">
        <v>107</v>
      </c>
      <c r="S218" s="25"/>
    </row>
    <row r="219" spans="1:19" x14ac:dyDescent="0.25">
      <c r="A219" s="36" t="s">
        <v>384</v>
      </c>
      <c r="B219" s="25" t="s">
        <v>58</v>
      </c>
      <c r="C219" s="25" t="s">
        <v>1028</v>
      </c>
      <c r="D219" s="25" t="s">
        <v>1215</v>
      </c>
      <c r="E219" s="37">
        <v>1702503</v>
      </c>
      <c r="F219" s="25" t="s">
        <v>2981</v>
      </c>
      <c r="G219" s="25" t="s">
        <v>3378</v>
      </c>
      <c r="H219" s="37">
        <v>319272</v>
      </c>
      <c r="I219" s="37" t="s">
        <v>2642</v>
      </c>
      <c r="J219" s="25" t="s">
        <v>106</v>
      </c>
      <c r="K219" s="25" t="s">
        <v>13</v>
      </c>
      <c r="L219" s="25" t="s">
        <v>1665</v>
      </c>
      <c r="M219" s="27">
        <v>44617</v>
      </c>
      <c r="N219" s="38">
        <v>44719</v>
      </c>
      <c r="O219" s="26">
        <v>225000</v>
      </c>
      <c r="P219" s="26">
        <v>225000</v>
      </c>
      <c r="Q219" s="26">
        <f t="shared" si="3"/>
        <v>0</v>
      </c>
      <c r="R219" s="25" t="s">
        <v>107</v>
      </c>
      <c r="S219" s="25"/>
    </row>
    <row r="220" spans="1:19" x14ac:dyDescent="0.25">
      <c r="A220" s="36" t="s">
        <v>385</v>
      </c>
      <c r="B220" s="25" t="s">
        <v>3611</v>
      </c>
      <c r="C220" s="25" t="s">
        <v>1028</v>
      </c>
      <c r="D220" s="25" t="s">
        <v>1216</v>
      </c>
      <c r="E220" s="37" t="s">
        <v>182</v>
      </c>
      <c r="F220" s="25" t="s">
        <v>2981</v>
      </c>
      <c r="G220" s="25" t="s">
        <v>3378</v>
      </c>
      <c r="H220" s="37">
        <v>319273</v>
      </c>
      <c r="I220" s="37" t="s">
        <v>2643</v>
      </c>
      <c r="J220" s="25" t="s">
        <v>106</v>
      </c>
      <c r="K220" s="25" t="s">
        <v>13</v>
      </c>
      <c r="L220" s="25" t="s">
        <v>1665</v>
      </c>
      <c r="M220" s="27">
        <v>44617</v>
      </c>
      <c r="N220" s="38">
        <v>44683</v>
      </c>
      <c r="O220" s="26">
        <v>750000</v>
      </c>
      <c r="P220" s="26">
        <v>750000</v>
      </c>
      <c r="Q220" s="26">
        <f t="shared" si="3"/>
        <v>0</v>
      </c>
      <c r="R220" s="25" t="s">
        <v>107</v>
      </c>
      <c r="S220" s="25"/>
    </row>
    <row r="221" spans="1:19" x14ac:dyDescent="0.25">
      <c r="A221" s="36" t="s">
        <v>386</v>
      </c>
      <c r="B221" s="25" t="s">
        <v>3609</v>
      </c>
      <c r="C221" s="25" t="s">
        <v>1028</v>
      </c>
      <c r="D221" s="25" t="s">
        <v>1217</v>
      </c>
      <c r="E221" s="37" t="s">
        <v>156</v>
      </c>
      <c r="F221" s="25" t="s">
        <v>2981</v>
      </c>
      <c r="G221" s="25" t="s">
        <v>3378</v>
      </c>
      <c r="H221" s="37">
        <v>319279</v>
      </c>
      <c r="I221" s="37" t="s">
        <v>2644</v>
      </c>
      <c r="J221" s="25" t="s">
        <v>106</v>
      </c>
      <c r="K221" s="25" t="s">
        <v>13</v>
      </c>
      <c r="L221" s="25" t="s">
        <v>1665</v>
      </c>
      <c r="M221" s="27">
        <v>44617</v>
      </c>
      <c r="N221" s="38">
        <v>44683</v>
      </c>
      <c r="O221" s="26">
        <v>550000</v>
      </c>
      <c r="P221" s="26">
        <v>550000</v>
      </c>
      <c r="Q221" s="26">
        <f t="shared" si="3"/>
        <v>0</v>
      </c>
      <c r="R221" s="25" t="s">
        <v>107</v>
      </c>
      <c r="S221" s="25"/>
    </row>
    <row r="222" spans="1:19" x14ac:dyDescent="0.25">
      <c r="A222" s="36" t="s">
        <v>387</v>
      </c>
      <c r="B222" s="25" t="s">
        <v>379</v>
      </c>
      <c r="C222" s="25" t="s">
        <v>1028</v>
      </c>
      <c r="D222" s="25" t="s">
        <v>1218</v>
      </c>
      <c r="E222" s="37">
        <v>1702572</v>
      </c>
      <c r="F222" s="25" t="s">
        <v>2981</v>
      </c>
      <c r="G222" s="25" t="s">
        <v>3378</v>
      </c>
      <c r="H222" s="37">
        <v>319282</v>
      </c>
      <c r="I222" s="37" t="s">
        <v>2645</v>
      </c>
      <c r="J222" s="25" t="s">
        <v>106</v>
      </c>
      <c r="K222" s="25" t="s">
        <v>13</v>
      </c>
      <c r="L222" s="25" t="s">
        <v>1665</v>
      </c>
      <c r="M222" s="27">
        <v>44617</v>
      </c>
      <c r="N222" s="38">
        <v>44684</v>
      </c>
      <c r="O222" s="26">
        <v>750000</v>
      </c>
      <c r="P222" s="26">
        <v>750000</v>
      </c>
      <c r="Q222" s="26">
        <f t="shared" si="3"/>
        <v>0</v>
      </c>
      <c r="R222" s="25" t="s">
        <v>107</v>
      </c>
      <c r="S222" s="25"/>
    </row>
    <row r="223" spans="1:19" x14ac:dyDescent="0.25">
      <c r="A223" s="36" t="s">
        <v>389</v>
      </c>
      <c r="B223" s="25" t="s">
        <v>17</v>
      </c>
      <c r="C223" s="25" t="s">
        <v>1028</v>
      </c>
      <c r="D223" s="25" t="s">
        <v>1219</v>
      </c>
      <c r="E223" s="37">
        <v>1701645</v>
      </c>
      <c r="F223" s="25" t="s">
        <v>2981</v>
      </c>
      <c r="G223" s="25" t="s">
        <v>3378</v>
      </c>
      <c r="H223" s="37">
        <v>319283</v>
      </c>
      <c r="I223" s="37" t="s">
        <v>2646</v>
      </c>
      <c r="J223" s="25" t="s">
        <v>106</v>
      </c>
      <c r="K223" s="25" t="s">
        <v>13</v>
      </c>
      <c r="L223" s="25" t="s">
        <v>1665</v>
      </c>
      <c r="M223" s="27">
        <v>44617</v>
      </c>
      <c r="N223" s="38">
        <v>44683</v>
      </c>
      <c r="O223" s="26">
        <v>491415.98</v>
      </c>
      <c r="P223" s="26">
        <v>491415.98</v>
      </c>
      <c r="Q223" s="26">
        <f t="shared" si="3"/>
        <v>0</v>
      </c>
      <c r="R223" s="25" t="s">
        <v>107</v>
      </c>
      <c r="S223" s="25"/>
    </row>
    <row r="224" spans="1:19" x14ac:dyDescent="0.25">
      <c r="A224" s="36" t="s">
        <v>390</v>
      </c>
      <c r="B224" s="25" t="s">
        <v>3612</v>
      </c>
      <c r="C224" s="25" t="s">
        <v>1028</v>
      </c>
      <c r="D224" s="25" t="s">
        <v>1220</v>
      </c>
      <c r="E224" s="37" t="s">
        <v>684</v>
      </c>
      <c r="F224" s="25" t="s">
        <v>2981</v>
      </c>
      <c r="G224" s="25" t="s">
        <v>3378</v>
      </c>
      <c r="H224" s="37">
        <v>319300</v>
      </c>
      <c r="I224" s="37" t="s">
        <v>2647</v>
      </c>
      <c r="J224" s="25" t="s">
        <v>106</v>
      </c>
      <c r="K224" s="25" t="s">
        <v>13</v>
      </c>
      <c r="L224" s="25" t="s">
        <v>1665</v>
      </c>
      <c r="M224" s="27">
        <v>44617</v>
      </c>
      <c r="N224" s="38">
        <v>44722</v>
      </c>
      <c r="O224" s="26">
        <v>726059</v>
      </c>
      <c r="P224" s="26">
        <v>726059</v>
      </c>
      <c r="Q224" s="26">
        <f t="shared" si="3"/>
        <v>0</v>
      </c>
      <c r="R224" s="25" t="s">
        <v>107</v>
      </c>
      <c r="S224" s="25"/>
    </row>
    <row r="225" spans="1:19" x14ac:dyDescent="0.25">
      <c r="A225" s="36" t="s">
        <v>391</v>
      </c>
      <c r="B225" s="25" t="s">
        <v>397</v>
      </c>
      <c r="C225" s="25" t="s">
        <v>1028</v>
      </c>
      <c r="D225" s="25" t="s">
        <v>1221</v>
      </c>
      <c r="E225" s="37">
        <v>1800183</v>
      </c>
      <c r="F225" s="25" t="s">
        <v>2981</v>
      </c>
      <c r="G225" s="25" t="s">
        <v>3378</v>
      </c>
      <c r="H225" s="37">
        <v>319314</v>
      </c>
      <c r="I225" s="37" t="s">
        <v>2648</v>
      </c>
      <c r="J225" s="25" t="s">
        <v>106</v>
      </c>
      <c r="K225" s="25" t="s">
        <v>13</v>
      </c>
      <c r="L225" s="25" t="s">
        <v>1665</v>
      </c>
      <c r="M225" s="27">
        <v>44617</v>
      </c>
      <c r="N225" s="38">
        <v>44721</v>
      </c>
      <c r="O225" s="26">
        <v>722429.72</v>
      </c>
      <c r="P225" s="26">
        <v>722429.72</v>
      </c>
      <c r="Q225" s="26">
        <f t="shared" si="3"/>
        <v>0</v>
      </c>
      <c r="R225" s="25" t="s">
        <v>107</v>
      </c>
      <c r="S225" s="25"/>
    </row>
    <row r="226" spans="1:19" x14ac:dyDescent="0.25">
      <c r="A226" s="36" t="s">
        <v>393</v>
      </c>
      <c r="B226" s="25" t="s">
        <v>3610</v>
      </c>
      <c r="C226" s="25" t="s">
        <v>1028</v>
      </c>
      <c r="D226" s="25" t="s">
        <v>1222</v>
      </c>
      <c r="E226" s="37" t="s">
        <v>1539</v>
      </c>
      <c r="F226" s="25" t="s">
        <v>2981</v>
      </c>
      <c r="G226" s="25" t="s">
        <v>3378</v>
      </c>
      <c r="H226" s="37">
        <v>319320</v>
      </c>
      <c r="I226" s="37" t="s">
        <v>2649</v>
      </c>
      <c r="J226" s="25" t="s">
        <v>106</v>
      </c>
      <c r="K226" s="25" t="s">
        <v>13</v>
      </c>
      <c r="L226" s="25" t="s">
        <v>1665</v>
      </c>
      <c r="M226" s="27">
        <v>44617</v>
      </c>
      <c r="N226" s="38">
        <v>44719</v>
      </c>
      <c r="O226" s="26">
        <v>612780.69999999995</v>
      </c>
      <c r="P226" s="26">
        <v>612780.69999999995</v>
      </c>
      <c r="Q226" s="26">
        <f t="shared" si="3"/>
        <v>0</v>
      </c>
      <c r="R226" s="25" t="s">
        <v>107</v>
      </c>
      <c r="S226" s="25"/>
    </row>
    <row r="227" spans="1:19" x14ac:dyDescent="0.25">
      <c r="A227" s="36" t="s">
        <v>395</v>
      </c>
      <c r="B227" s="25" t="s">
        <v>894</v>
      </c>
      <c r="C227" s="25" t="s">
        <v>1028</v>
      </c>
      <c r="D227" s="25" t="s">
        <v>1223</v>
      </c>
      <c r="E227" s="37" t="s">
        <v>1526</v>
      </c>
      <c r="F227" s="25" t="s">
        <v>2981</v>
      </c>
      <c r="G227" s="25" t="s">
        <v>3378</v>
      </c>
      <c r="H227" s="37">
        <v>319328</v>
      </c>
      <c r="I227" s="37" t="s">
        <v>2650</v>
      </c>
      <c r="J227" s="25" t="s">
        <v>106</v>
      </c>
      <c r="K227" s="25" t="s">
        <v>13</v>
      </c>
      <c r="L227" s="25" t="s">
        <v>1665</v>
      </c>
      <c r="M227" s="27">
        <v>44617</v>
      </c>
      <c r="N227" s="38">
        <v>44720</v>
      </c>
      <c r="O227" s="26">
        <v>438764</v>
      </c>
      <c r="P227" s="26">
        <v>438764</v>
      </c>
      <c r="Q227" s="26">
        <f t="shared" si="3"/>
        <v>0</v>
      </c>
      <c r="R227" s="25" t="s">
        <v>107</v>
      </c>
      <c r="S227" s="25"/>
    </row>
    <row r="228" spans="1:19" x14ac:dyDescent="0.25">
      <c r="A228" s="36" t="s">
        <v>396</v>
      </c>
      <c r="B228" s="25" t="s">
        <v>388</v>
      </c>
      <c r="C228" s="25" t="s">
        <v>1028</v>
      </c>
      <c r="D228" s="25" t="s">
        <v>1224</v>
      </c>
      <c r="E228" s="37">
        <v>1800199</v>
      </c>
      <c r="F228" s="25" t="s">
        <v>2981</v>
      </c>
      <c r="G228" s="25" t="s">
        <v>3378</v>
      </c>
      <c r="H228" s="37">
        <v>319330</v>
      </c>
      <c r="I228" s="37" t="s">
        <v>2651</v>
      </c>
      <c r="J228" s="25" t="s">
        <v>106</v>
      </c>
      <c r="K228" s="25" t="s">
        <v>13</v>
      </c>
      <c r="L228" s="25" t="s">
        <v>1665</v>
      </c>
      <c r="M228" s="27">
        <v>44617</v>
      </c>
      <c r="N228" s="38">
        <v>44720</v>
      </c>
      <c r="O228" s="26">
        <v>325138</v>
      </c>
      <c r="P228" s="26">
        <v>325138</v>
      </c>
      <c r="Q228" s="26">
        <f t="shared" si="3"/>
        <v>0</v>
      </c>
      <c r="R228" s="25" t="s">
        <v>107</v>
      </c>
      <c r="S228" s="25"/>
    </row>
    <row r="229" spans="1:19" x14ac:dyDescent="0.25">
      <c r="A229" s="36" t="s">
        <v>398</v>
      </c>
      <c r="B229" s="25" t="s">
        <v>3613</v>
      </c>
      <c r="C229" s="25" t="s">
        <v>1028</v>
      </c>
      <c r="D229" s="25" t="s">
        <v>1225</v>
      </c>
      <c r="E229" s="37" t="s">
        <v>150</v>
      </c>
      <c r="F229" s="25" t="s">
        <v>2981</v>
      </c>
      <c r="G229" s="25" t="s">
        <v>3378</v>
      </c>
      <c r="H229" s="37">
        <v>319344</v>
      </c>
      <c r="I229" s="37" t="s">
        <v>2652</v>
      </c>
      <c r="J229" s="25" t="s">
        <v>106</v>
      </c>
      <c r="K229" s="25" t="s">
        <v>13</v>
      </c>
      <c r="L229" s="25" t="s">
        <v>1665</v>
      </c>
      <c r="M229" s="27">
        <v>44617</v>
      </c>
      <c r="N229" s="38">
        <v>44684</v>
      </c>
      <c r="O229" s="26">
        <v>614000</v>
      </c>
      <c r="P229" s="26">
        <v>614000</v>
      </c>
      <c r="Q229" s="26">
        <f t="shared" si="3"/>
        <v>0</v>
      </c>
      <c r="R229" s="25" t="s">
        <v>107</v>
      </c>
      <c r="S229" s="25"/>
    </row>
    <row r="230" spans="1:19" x14ac:dyDescent="0.25">
      <c r="A230" s="36" t="s">
        <v>399</v>
      </c>
      <c r="B230" s="25" t="s">
        <v>3614</v>
      </c>
      <c r="C230" s="25" t="s">
        <v>1028</v>
      </c>
      <c r="D230" s="25" t="s">
        <v>1226</v>
      </c>
      <c r="E230" s="37" t="s">
        <v>146</v>
      </c>
      <c r="F230" s="25" t="s">
        <v>2981</v>
      </c>
      <c r="G230" s="25" t="s">
        <v>3378</v>
      </c>
      <c r="H230" s="37">
        <v>319347</v>
      </c>
      <c r="I230" s="37" t="s">
        <v>2653</v>
      </c>
      <c r="J230" s="25" t="s">
        <v>106</v>
      </c>
      <c r="K230" s="25" t="s">
        <v>13</v>
      </c>
      <c r="L230" s="25" t="s">
        <v>1665</v>
      </c>
      <c r="M230" s="27">
        <v>44617</v>
      </c>
      <c r="N230" s="38">
        <v>44683</v>
      </c>
      <c r="O230" s="26">
        <v>628800</v>
      </c>
      <c r="P230" s="26">
        <v>628800</v>
      </c>
      <c r="Q230" s="26">
        <f t="shared" si="3"/>
        <v>0</v>
      </c>
      <c r="R230" s="25" t="s">
        <v>107</v>
      </c>
      <c r="S230" s="25"/>
    </row>
    <row r="231" spans="1:19" x14ac:dyDescent="0.25">
      <c r="A231" s="36" t="s">
        <v>400</v>
      </c>
      <c r="B231" s="25" t="s">
        <v>3610</v>
      </c>
      <c r="C231" s="25" t="s">
        <v>1028</v>
      </c>
      <c r="D231" s="25" t="s">
        <v>1227</v>
      </c>
      <c r="E231" s="37" t="s">
        <v>1539</v>
      </c>
      <c r="F231" s="25" t="s">
        <v>2981</v>
      </c>
      <c r="G231" s="25" t="s">
        <v>3378</v>
      </c>
      <c r="H231" s="37">
        <v>319349</v>
      </c>
      <c r="I231" s="37" t="s">
        <v>2654</v>
      </c>
      <c r="J231" s="25" t="s">
        <v>106</v>
      </c>
      <c r="K231" s="25" t="s">
        <v>13</v>
      </c>
      <c r="L231" s="25" t="s">
        <v>1665</v>
      </c>
      <c r="M231" s="27">
        <v>44617</v>
      </c>
      <c r="N231" s="38">
        <v>44719</v>
      </c>
      <c r="O231" s="26">
        <v>749999.37</v>
      </c>
      <c r="P231" s="26">
        <v>749999.37</v>
      </c>
      <c r="Q231" s="26">
        <f t="shared" si="3"/>
        <v>0</v>
      </c>
      <c r="R231" s="25" t="s">
        <v>107</v>
      </c>
      <c r="S231" s="25"/>
    </row>
    <row r="232" spans="1:19" x14ac:dyDescent="0.25">
      <c r="A232" s="36" t="s">
        <v>401</v>
      </c>
      <c r="B232" s="25" t="s">
        <v>3610</v>
      </c>
      <c r="C232" s="25" t="s">
        <v>1028</v>
      </c>
      <c r="D232" s="25" t="s">
        <v>1228</v>
      </c>
      <c r="E232" s="37" t="s">
        <v>1539</v>
      </c>
      <c r="F232" s="25" t="s">
        <v>2981</v>
      </c>
      <c r="G232" s="25" t="s">
        <v>3378</v>
      </c>
      <c r="H232" s="37">
        <v>319352</v>
      </c>
      <c r="I232" s="37" t="s">
        <v>2655</v>
      </c>
      <c r="J232" s="25" t="s">
        <v>106</v>
      </c>
      <c r="K232" s="25" t="s">
        <v>13</v>
      </c>
      <c r="L232" s="25" t="s">
        <v>1665</v>
      </c>
      <c r="M232" s="27">
        <v>44617</v>
      </c>
      <c r="N232" s="38">
        <v>44722</v>
      </c>
      <c r="O232" s="26">
        <v>741500</v>
      </c>
      <c r="P232" s="26">
        <v>741500</v>
      </c>
      <c r="Q232" s="26">
        <f t="shared" si="3"/>
        <v>0</v>
      </c>
      <c r="R232" s="25" t="s">
        <v>107</v>
      </c>
      <c r="S232" s="25"/>
    </row>
    <row r="233" spans="1:19" x14ac:dyDescent="0.25">
      <c r="A233" s="36" t="s">
        <v>402</v>
      </c>
      <c r="B233" s="25" t="s">
        <v>14</v>
      </c>
      <c r="C233" s="25" t="s">
        <v>1028</v>
      </c>
      <c r="D233" s="25" t="s">
        <v>1229</v>
      </c>
      <c r="E233" s="37">
        <v>1702246</v>
      </c>
      <c r="F233" s="25" t="s">
        <v>2981</v>
      </c>
      <c r="G233" s="25" t="s">
        <v>3378</v>
      </c>
      <c r="H233" s="37">
        <v>319355</v>
      </c>
      <c r="I233" s="37" t="s">
        <v>2656</v>
      </c>
      <c r="J233" s="25" t="s">
        <v>106</v>
      </c>
      <c r="K233" s="25" t="s">
        <v>13</v>
      </c>
      <c r="L233" s="25" t="s">
        <v>1665</v>
      </c>
      <c r="M233" s="27">
        <v>44617</v>
      </c>
      <c r="N233" s="38">
        <v>44683</v>
      </c>
      <c r="O233" s="26">
        <v>707861.8</v>
      </c>
      <c r="P233" s="26">
        <v>707861.8</v>
      </c>
      <c r="Q233" s="26">
        <f t="shared" si="3"/>
        <v>0</v>
      </c>
      <c r="R233" s="25" t="s">
        <v>107</v>
      </c>
      <c r="S233" s="25"/>
    </row>
    <row r="234" spans="1:19" x14ac:dyDescent="0.25">
      <c r="A234" s="36" t="s">
        <v>404</v>
      </c>
      <c r="B234" s="25" t="s">
        <v>895</v>
      </c>
      <c r="C234" s="25" t="s">
        <v>1028</v>
      </c>
      <c r="D234" s="25" t="s">
        <v>1230</v>
      </c>
      <c r="E234" s="37">
        <v>1800456</v>
      </c>
      <c r="F234" s="25" t="s">
        <v>2981</v>
      </c>
      <c r="G234" s="25" t="s">
        <v>3378</v>
      </c>
      <c r="H234" s="37">
        <v>319359</v>
      </c>
      <c r="I234" s="37" t="s">
        <v>2657</v>
      </c>
      <c r="J234" s="25" t="s">
        <v>106</v>
      </c>
      <c r="K234" s="25" t="s">
        <v>13</v>
      </c>
      <c r="L234" s="25" t="s">
        <v>1665</v>
      </c>
      <c r="M234" s="27">
        <v>44617</v>
      </c>
      <c r="N234" s="38">
        <v>44692</v>
      </c>
      <c r="O234" s="26">
        <v>102000</v>
      </c>
      <c r="P234" s="26">
        <v>102000</v>
      </c>
      <c r="Q234" s="26">
        <f t="shared" si="3"/>
        <v>0</v>
      </c>
      <c r="R234" s="25" t="s">
        <v>107</v>
      </c>
      <c r="S234" s="25"/>
    </row>
    <row r="235" spans="1:19" x14ac:dyDescent="0.25">
      <c r="A235" s="36" t="s">
        <v>406</v>
      </c>
      <c r="B235" s="25" t="s">
        <v>397</v>
      </c>
      <c r="C235" s="25" t="s">
        <v>1028</v>
      </c>
      <c r="D235" s="25" t="s">
        <v>1231</v>
      </c>
      <c r="E235" s="37">
        <v>1800183</v>
      </c>
      <c r="F235" s="25" t="s">
        <v>2981</v>
      </c>
      <c r="G235" s="25" t="s">
        <v>3378</v>
      </c>
      <c r="H235" s="37">
        <v>319365</v>
      </c>
      <c r="I235" s="37" t="s">
        <v>2658</v>
      </c>
      <c r="J235" s="25" t="s">
        <v>106</v>
      </c>
      <c r="K235" s="25" t="s">
        <v>13</v>
      </c>
      <c r="L235" s="25" t="s">
        <v>1665</v>
      </c>
      <c r="M235" s="27">
        <v>44617</v>
      </c>
      <c r="N235" s="38">
        <v>44684</v>
      </c>
      <c r="O235" s="26">
        <v>484500</v>
      </c>
      <c r="P235" s="26">
        <v>484500</v>
      </c>
      <c r="Q235" s="26">
        <f t="shared" si="3"/>
        <v>0</v>
      </c>
      <c r="R235" s="25" t="s">
        <v>107</v>
      </c>
      <c r="S235" s="25"/>
    </row>
    <row r="236" spans="1:19" x14ac:dyDescent="0.25">
      <c r="A236" s="36" t="s">
        <v>407</v>
      </c>
      <c r="B236" s="25" t="s">
        <v>3612</v>
      </c>
      <c r="C236" s="25" t="s">
        <v>1028</v>
      </c>
      <c r="D236" s="25" t="s">
        <v>1232</v>
      </c>
      <c r="E236" s="37" t="s">
        <v>684</v>
      </c>
      <c r="F236" s="25" t="s">
        <v>2981</v>
      </c>
      <c r="G236" s="25" t="s">
        <v>3378</v>
      </c>
      <c r="H236" s="37">
        <v>319379</v>
      </c>
      <c r="I236" s="37" t="s">
        <v>2659</v>
      </c>
      <c r="J236" s="25" t="s">
        <v>106</v>
      </c>
      <c r="K236" s="25" t="s">
        <v>13</v>
      </c>
      <c r="L236" s="25" t="s">
        <v>1665</v>
      </c>
      <c r="M236" s="27">
        <v>44617</v>
      </c>
      <c r="N236" s="38">
        <v>44722</v>
      </c>
      <c r="O236" s="26">
        <v>240000</v>
      </c>
      <c r="P236" s="26">
        <v>240000</v>
      </c>
      <c r="Q236" s="26">
        <f t="shared" si="3"/>
        <v>0</v>
      </c>
      <c r="R236" s="25" t="s">
        <v>107</v>
      </c>
      <c r="S236" s="25"/>
    </row>
    <row r="237" spans="1:19" x14ac:dyDescent="0.25">
      <c r="A237" s="36" t="s">
        <v>409</v>
      </c>
      <c r="B237" s="25" t="s">
        <v>17</v>
      </c>
      <c r="C237" s="25" t="s">
        <v>1028</v>
      </c>
      <c r="D237" s="25" t="s">
        <v>1233</v>
      </c>
      <c r="E237" s="37">
        <v>1701645</v>
      </c>
      <c r="F237" s="25" t="s">
        <v>2981</v>
      </c>
      <c r="G237" s="25" t="s">
        <v>3378</v>
      </c>
      <c r="H237" s="37">
        <v>319395</v>
      </c>
      <c r="I237" s="37" t="s">
        <v>2660</v>
      </c>
      <c r="J237" s="25" t="s">
        <v>106</v>
      </c>
      <c r="K237" s="25" t="s">
        <v>13</v>
      </c>
      <c r="L237" s="25" t="s">
        <v>1665</v>
      </c>
      <c r="M237" s="27">
        <v>44617</v>
      </c>
      <c r="N237" s="38">
        <v>44720</v>
      </c>
      <c r="O237" s="26">
        <v>511670</v>
      </c>
      <c r="P237" s="26">
        <v>511670</v>
      </c>
      <c r="Q237" s="26">
        <f t="shared" si="3"/>
        <v>0</v>
      </c>
      <c r="R237" s="25" t="s">
        <v>107</v>
      </c>
      <c r="S237" s="25"/>
    </row>
    <row r="238" spans="1:19" x14ac:dyDescent="0.25">
      <c r="A238" s="36" t="s">
        <v>410</v>
      </c>
      <c r="B238" s="25" t="s">
        <v>430</v>
      </c>
      <c r="C238" s="25" t="s">
        <v>1028</v>
      </c>
      <c r="D238" s="25" t="s">
        <v>1234</v>
      </c>
      <c r="E238" s="37">
        <v>1702404</v>
      </c>
      <c r="F238" s="25" t="s">
        <v>2981</v>
      </c>
      <c r="G238" s="25" t="s">
        <v>3378</v>
      </c>
      <c r="H238" s="37">
        <v>319414</v>
      </c>
      <c r="I238" s="37" t="s">
        <v>2661</v>
      </c>
      <c r="J238" s="25" t="s">
        <v>106</v>
      </c>
      <c r="K238" s="25" t="s">
        <v>13</v>
      </c>
      <c r="L238" s="25" t="s">
        <v>1665</v>
      </c>
      <c r="M238" s="27">
        <v>44617</v>
      </c>
      <c r="N238" s="38">
        <v>44680</v>
      </c>
      <c r="O238" s="26">
        <v>591000</v>
      </c>
      <c r="P238" s="26">
        <v>591000</v>
      </c>
      <c r="Q238" s="26">
        <f t="shared" si="3"/>
        <v>0</v>
      </c>
      <c r="R238" s="25" t="s">
        <v>107</v>
      </c>
      <c r="S238" s="25"/>
    </row>
    <row r="239" spans="1:19" x14ac:dyDescent="0.25">
      <c r="A239" s="36" t="s">
        <v>412</v>
      </c>
      <c r="B239" s="25" t="s">
        <v>432</v>
      </c>
      <c r="C239" s="25" t="s">
        <v>1028</v>
      </c>
      <c r="D239" s="25" t="s">
        <v>1235</v>
      </c>
      <c r="E239" s="37">
        <v>1702512</v>
      </c>
      <c r="F239" s="25" t="s">
        <v>2981</v>
      </c>
      <c r="G239" s="25" t="s">
        <v>3378</v>
      </c>
      <c r="H239" s="37">
        <v>319419</v>
      </c>
      <c r="I239" s="37" t="s">
        <v>2662</v>
      </c>
      <c r="J239" s="25" t="s">
        <v>106</v>
      </c>
      <c r="K239" s="25" t="s">
        <v>13</v>
      </c>
      <c r="L239" s="25" t="s">
        <v>1665</v>
      </c>
      <c r="M239" s="27">
        <v>44617</v>
      </c>
      <c r="N239" s="38">
        <v>44683</v>
      </c>
      <c r="O239" s="26">
        <v>140000</v>
      </c>
      <c r="P239" s="26">
        <v>140000</v>
      </c>
      <c r="Q239" s="26">
        <f t="shared" si="3"/>
        <v>0</v>
      </c>
      <c r="R239" s="25" t="s">
        <v>107</v>
      </c>
      <c r="S239" s="25"/>
    </row>
    <row r="240" spans="1:19" x14ac:dyDescent="0.25">
      <c r="A240" s="36" t="s">
        <v>413</v>
      </c>
      <c r="B240" s="25" t="s">
        <v>423</v>
      </c>
      <c r="C240" s="25" t="s">
        <v>1028</v>
      </c>
      <c r="D240" s="25" t="s">
        <v>1236</v>
      </c>
      <c r="E240" s="37">
        <v>1800114</v>
      </c>
      <c r="F240" s="25" t="s">
        <v>2981</v>
      </c>
      <c r="G240" s="25" t="s">
        <v>3378</v>
      </c>
      <c r="H240" s="37">
        <v>319430</v>
      </c>
      <c r="I240" s="37" t="s">
        <v>2663</v>
      </c>
      <c r="J240" s="25" t="s">
        <v>106</v>
      </c>
      <c r="K240" s="25" t="s">
        <v>13</v>
      </c>
      <c r="L240" s="25" t="s">
        <v>1665</v>
      </c>
      <c r="M240" s="27">
        <v>44617</v>
      </c>
      <c r="N240" s="38">
        <v>44699</v>
      </c>
      <c r="O240" s="26">
        <v>212900</v>
      </c>
      <c r="P240" s="26">
        <v>212900</v>
      </c>
      <c r="Q240" s="26">
        <f t="shared" si="3"/>
        <v>0</v>
      </c>
      <c r="R240" s="25" t="s">
        <v>107</v>
      </c>
      <c r="S240" s="25"/>
    </row>
    <row r="241" spans="1:19" x14ac:dyDescent="0.25">
      <c r="A241" s="36" t="s">
        <v>414</v>
      </c>
      <c r="B241" s="25" t="s">
        <v>3615</v>
      </c>
      <c r="C241" s="25" t="s">
        <v>1028</v>
      </c>
      <c r="D241" s="25" t="s">
        <v>1237</v>
      </c>
      <c r="E241" s="37" t="s">
        <v>158</v>
      </c>
      <c r="F241" s="25" t="s">
        <v>2981</v>
      </c>
      <c r="G241" s="25" t="s">
        <v>3378</v>
      </c>
      <c r="H241" s="37">
        <v>319433</v>
      </c>
      <c r="I241" s="37" t="s">
        <v>2664</v>
      </c>
      <c r="J241" s="25" t="s">
        <v>106</v>
      </c>
      <c r="K241" s="25" t="s">
        <v>13</v>
      </c>
      <c r="L241" s="25" t="s">
        <v>1665</v>
      </c>
      <c r="M241" s="27">
        <v>44617</v>
      </c>
      <c r="N241" s="38">
        <v>44687</v>
      </c>
      <c r="O241" s="26">
        <v>439240</v>
      </c>
      <c r="P241" s="26">
        <v>439240</v>
      </c>
      <c r="Q241" s="26">
        <f t="shared" si="3"/>
        <v>0</v>
      </c>
      <c r="R241" s="25" t="s">
        <v>107</v>
      </c>
      <c r="S241" s="25"/>
    </row>
    <row r="242" spans="1:19" x14ac:dyDescent="0.25">
      <c r="A242" s="36" t="s">
        <v>415</v>
      </c>
      <c r="B242" s="25" t="s">
        <v>836</v>
      </c>
      <c r="C242" s="25" t="s">
        <v>1028</v>
      </c>
      <c r="D242" s="25" t="s">
        <v>1238</v>
      </c>
      <c r="E242" s="37">
        <v>1700033</v>
      </c>
      <c r="F242" s="25" t="s">
        <v>2981</v>
      </c>
      <c r="G242" s="25" t="s">
        <v>3378</v>
      </c>
      <c r="H242" s="37">
        <v>319441</v>
      </c>
      <c r="I242" s="37" t="s">
        <v>2665</v>
      </c>
      <c r="J242" s="25" t="s">
        <v>106</v>
      </c>
      <c r="K242" s="25" t="s">
        <v>13</v>
      </c>
      <c r="L242" s="25" t="s">
        <v>1665</v>
      </c>
      <c r="M242" s="27">
        <v>44617</v>
      </c>
      <c r="N242" s="38">
        <v>44683</v>
      </c>
      <c r="O242" s="26">
        <v>498000</v>
      </c>
      <c r="P242" s="26">
        <v>498000</v>
      </c>
      <c r="Q242" s="26">
        <f t="shared" si="3"/>
        <v>0</v>
      </c>
      <c r="R242" s="25" t="s">
        <v>107</v>
      </c>
      <c r="S242" s="25"/>
    </row>
    <row r="243" spans="1:19" x14ac:dyDescent="0.25">
      <c r="A243" s="36" t="s">
        <v>417</v>
      </c>
      <c r="B243" s="25" t="s">
        <v>270</v>
      </c>
      <c r="C243" s="25" t="s">
        <v>1028</v>
      </c>
      <c r="D243" s="25" t="s">
        <v>1239</v>
      </c>
      <c r="E243" s="37">
        <v>1702466</v>
      </c>
      <c r="F243" s="25" t="s">
        <v>2981</v>
      </c>
      <c r="G243" s="25" t="s">
        <v>3378</v>
      </c>
      <c r="H243" s="37">
        <v>319466</v>
      </c>
      <c r="I243" s="37" t="s">
        <v>2666</v>
      </c>
      <c r="J243" s="25" t="s">
        <v>106</v>
      </c>
      <c r="K243" s="25" t="s">
        <v>13</v>
      </c>
      <c r="L243" s="25" t="s">
        <v>1665</v>
      </c>
      <c r="M243" s="27">
        <v>44617</v>
      </c>
      <c r="N243" s="38">
        <v>44720</v>
      </c>
      <c r="O243" s="26">
        <v>749099</v>
      </c>
      <c r="P243" s="26">
        <v>749099</v>
      </c>
      <c r="Q243" s="26">
        <f t="shared" si="3"/>
        <v>0</v>
      </c>
      <c r="R243" s="25" t="s">
        <v>107</v>
      </c>
      <c r="S243" s="25"/>
    </row>
    <row r="244" spans="1:19" x14ac:dyDescent="0.25">
      <c r="A244" s="36" t="s">
        <v>419</v>
      </c>
      <c r="B244" s="25" t="s">
        <v>3612</v>
      </c>
      <c r="C244" s="25" t="s">
        <v>1028</v>
      </c>
      <c r="D244" s="25" t="s">
        <v>1240</v>
      </c>
      <c r="E244" s="37" t="s">
        <v>684</v>
      </c>
      <c r="F244" s="25" t="s">
        <v>2981</v>
      </c>
      <c r="G244" s="25" t="s">
        <v>3378</v>
      </c>
      <c r="H244" s="37">
        <v>319469</v>
      </c>
      <c r="I244" s="37" t="s">
        <v>2667</v>
      </c>
      <c r="J244" s="25" t="s">
        <v>106</v>
      </c>
      <c r="K244" s="25" t="s">
        <v>13</v>
      </c>
      <c r="L244" s="25" t="s">
        <v>1665</v>
      </c>
      <c r="M244" s="27">
        <v>44617</v>
      </c>
      <c r="N244" s="38">
        <v>44722</v>
      </c>
      <c r="O244" s="26">
        <v>554580.82999999996</v>
      </c>
      <c r="P244" s="26">
        <v>554580.82999999996</v>
      </c>
      <c r="Q244" s="26">
        <f t="shared" si="3"/>
        <v>0</v>
      </c>
      <c r="R244" s="25" t="s">
        <v>107</v>
      </c>
      <c r="S244" s="25"/>
    </row>
    <row r="245" spans="1:19" x14ac:dyDescent="0.25">
      <c r="A245" s="36" t="s">
        <v>420</v>
      </c>
      <c r="B245" s="25" t="s">
        <v>3616</v>
      </c>
      <c r="C245" s="25" t="s">
        <v>1028</v>
      </c>
      <c r="D245" s="25" t="s">
        <v>1241</v>
      </c>
      <c r="E245" s="37" t="s">
        <v>1540</v>
      </c>
      <c r="F245" s="25" t="s">
        <v>2981</v>
      </c>
      <c r="G245" s="25" t="s">
        <v>3378</v>
      </c>
      <c r="H245" s="37">
        <v>319475</v>
      </c>
      <c r="I245" s="37" t="s">
        <v>2668</v>
      </c>
      <c r="J245" s="25" t="s">
        <v>106</v>
      </c>
      <c r="K245" s="25" t="s">
        <v>13</v>
      </c>
      <c r="L245" s="25" t="s">
        <v>1665</v>
      </c>
      <c r="M245" s="27">
        <v>44617</v>
      </c>
      <c r="N245" s="38">
        <v>44720</v>
      </c>
      <c r="O245" s="26">
        <v>396000</v>
      </c>
      <c r="P245" s="26">
        <v>396000</v>
      </c>
      <c r="Q245" s="26">
        <f t="shared" si="3"/>
        <v>0</v>
      </c>
      <c r="R245" s="25" t="s">
        <v>107</v>
      </c>
      <c r="S245" s="25"/>
    </row>
    <row r="246" spans="1:19" x14ac:dyDescent="0.25">
      <c r="A246" s="36" t="s">
        <v>421</v>
      </c>
      <c r="B246" s="25" t="s">
        <v>199</v>
      </c>
      <c r="C246" s="25" t="s">
        <v>1028</v>
      </c>
      <c r="D246" s="25" t="s">
        <v>1242</v>
      </c>
      <c r="E246" s="37" t="s">
        <v>173</v>
      </c>
      <c r="F246" s="25" t="s">
        <v>2981</v>
      </c>
      <c r="G246" s="25" t="s">
        <v>3378</v>
      </c>
      <c r="H246" s="37">
        <v>319478</v>
      </c>
      <c r="I246" s="37" t="s">
        <v>2669</v>
      </c>
      <c r="J246" s="25" t="s">
        <v>106</v>
      </c>
      <c r="K246" s="25" t="s">
        <v>13</v>
      </c>
      <c r="L246" s="25" t="s">
        <v>1665</v>
      </c>
      <c r="M246" s="27">
        <v>44617</v>
      </c>
      <c r="N246" s="38">
        <v>44699</v>
      </c>
      <c r="O246" s="26">
        <v>749538</v>
      </c>
      <c r="P246" s="26">
        <v>749538</v>
      </c>
      <c r="Q246" s="26">
        <f t="shared" si="3"/>
        <v>0</v>
      </c>
      <c r="R246" s="25" t="s">
        <v>107</v>
      </c>
      <c r="S246" s="25"/>
    </row>
    <row r="247" spans="1:19" x14ac:dyDescent="0.25">
      <c r="A247" s="36" t="s">
        <v>422</v>
      </c>
      <c r="B247" s="25" t="s">
        <v>497</v>
      </c>
      <c r="C247" s="25" t="s">
        <v>1028</v>
      </c>
      <c r="D247" s="25" t="s">
        <v>1243</v>
      </c>
      <c r="E247" s="37">
        <v>1800173</v>
      </c>
      <c r="F247" s="25" t="s">
        <v>2981</v>
      </c>
      <c r="G247" s="25" t="s">
        <v>3378</v>
      </c>
      <c r="H247" s="37">
        <v>319503</v>
      </c>
      <c r="I247" s="37" t="s">
        <v>2670</v>
      </c>
      <c r="J247" s="25" t="s">
        <v>106</v>
      </c>
      <c r="K247" s="25" t="s">
        <v>13</v>
      </c>
      <c r="L247" s="25" t="s">
        <v>1665</v>
      </c>
      <c r="M247" s="27">
        <v>44617</v>
      </c>
      <c r="N247" s="38">
        <v>44680</v>
      </c>
      <c r="O247" s="26">
        <v>549240</v>
      </c>
      <c r="P247" s="26">
        <v>549240</v>
      </c>
      <c r="Q247" s="26">
        <f t="shared" si="3"/>
        <v>0</v>
      </c>
      <c r="R247" s="25" t="s">
        <v>107</v>
      </c>
      <c r="S247" s="25"/>
    </row>
    <row r="248" spans="1:19" x14ac:dyDescent="0.25">
      <c r="A248" s="36" t="s">
        <v>424</v>
      </c>
      <c r="B248" s="25" t="s">
        <v>418</v>
      </c>
      <c r="C248" s="25" t="s">
        <v>1028</v>
      </c>
      <c r="D248" s="25" t="s">
        <v>1244</v>
      </c>
      <c r="E248" s="37">
        <v>1701509</v>
      </c>
      <c r="F248" s="25" t="s">
        <v>2981</v>
      </c>
      <c r="G248" s="25" t="s">
        <v>3378</v>
      </c>
      <c r="H248" s="37">
        <v>319510</v>
      </c>
      <c r="I248" s="37" t="s">
        <v>2671</v>
      </c>
      <c r="J248" s="25" t="s">
        <v>106</v>
      </c>
      <c r="K248" s="25" t="s">
        <v>13</v>
      </c>
      <c r="L248" s="25" t="s">
        <v>1665</v>
      </c>
      <c r="M248" s="27">
        <v>44617</v>
      </c>
      <c r="N248" s="38">
        <v>44680</v>
      </c>
      <c r="O248" s="26">
        <v>543176</v>
      </c>
      <c r="P248" s="26">
        <v>543176</v>
      </c>
      <c r="Q248" s="26">
        <f t="shared" si="3"/>
        <v>0</v>
      </c>
      <c r="R248" s="25" t="s">
        <v>107</v>
      </c>
      <c r="S248" s="25"/>
    </row>
    <row r="249" spans="1:19" x14ac:dyDescent="0.25">
      <c r="A249" s="36" t="s">
        <v>425</v>
      </c>
      <c r="B249" s="25" t="s">
        <v>403</v>
      </c>
      <c r="C249" s="25" t="s">
        <v>1028</v>
      </c>
      <c r="D249" s="25" t="s">
        <v>1245</v>
      </c>
      <c r="E249" s="37">
        <v>1702532</v>
      </c>
      <c r="F249" s="25" t="s">
        <v>2981</v>
      </c>
      <c r="G249" s="25" t="s">
        <v>3378</v>
      </c>
      <c r="H249" s="37">
        <v>319522</v>
      </c>
      <c r="I249" s="37" t="s">
        <v>2672</v>
      </c>
      <c r="J249" s="25" t="s">
        <v>106</v>
      </c>
      <c r="K249" s="25" t="s">
        <v>13</v>
      </c>
      <c r="L249" s="25" t="s">
        <v>1665</v>
      </c>
      <c r="M249" s="27">
        <v>44617</v>
      </c>
      <c r="N249" s="38">
        <v>44692</v>
      </c>
      <c r="O249" s="26">
        <v>700000</v>
      </c>
      <c r="P249" s="26">
        <v>700000</v>
      </c>
      <c r="Q249" s="26">
        <f t="shared" si="3"/>
        <v>0</v>
      </c>
      <c r="R249" s="25" t="s">
        <v>107</v>
      </c>
      <c r="S249" s="25"/>
    </row>
    <row r="250" spans="1:19" x14ac:dyDescent="0.25">
      <c r="A250" s="36" t="s">
        <v>426</v>
      </c>
      <c r="B250" s="25" t="s">
        <v>383</v>
      </c>
      <c r="C250" s="25" t="s">
        <v>1028</v>
      </c>
      <c r="D250" s="25" t="s">
        <v>1246</v>
      </c>
      <c r="E250" s="37">
        <v>1702507</v>
      </c>
      <c r="F250" s="25" t="s">
        <v>2981</v>
      </c>
      <c r="G250" s="25" t="s">
        <v>3378</v>
      </c>
      <c r="H250" s="37">
        <v>319541</v>
      </c>
      <c r="I250" s="37" t="s">
        <v>2673</v>
      </c>
      <c r="J250" s="25" t="s">
        <v>106</v>
      </c>
      <c r="K250" s="25" t="s">
        <v>13</v>
      </c>
      <c r="L250" s="25" t="s">
        <v>1665</v>
      </c>
      <c r="M250" s="27">
        <v>44617</v>
      </c>
      <c r="N250" s="38">
        <v>44692</v>
      </c>
      <c r="O250" s="26">
        <v>357000</v>
      </c>
      <c r="P250" s="26">
        <v>357000</v>
      </c>
      <c r="Q250" s="26">
        <f t="shared" si="3"/>
        <v>0</v>
      </c>
      <c r="R250" s="25" t="s">
        <v>107</v>
      </c>
      <c r="S250" s="25"/>
    </row>
    <row r="251" spans="1:19" x14ac:dyDescent="0.25">
      <c r="A251" s="36" t="s">
        <v>428</v>
      </c>
      <c r="B251" s="25" t="s">
        <v>896</v>
      </c>
      <c r="C251" s="25" t="s">
        <v>1028</v>
      </c>
      <c r="D251" s="25" t="s">
        <v>1247</v>
      </c>
      <c r="E251" s="37" t="s">
        <v>1541</v>
      </c>
      <c r="F251" s="25" t="s">
        <v>2981</v>
      </c>
      <c r="G251" s="25" t="s">
        <v>3378</v>
      </c>
      <c r="H251" s="37">
        <v>319550</v>
      </c>
      <c r="I251" s="37" t="s">
        <v>2674</v>
      </c>
      <c r="J251" s="25" t="s">
        <v>106</v>
      </c>
      <c r="K251" s="25" t="s">
        <v>13</v>
      </c>
      <c r="L251" s="25" t="s">
        <v>1665</v>
      </c>
      <c r="M251" s="27">
        <v>44617</v>
      </c>
      <c r="N251" s="38">
        <v>44687</v>
      </c>
      <c r="O251" s="26">
        <v>729480</v>
      </c>
      <c r="P251" s="26">
        <v>729480</v>
      </c>
      <c r="Q251" s="26">
        <f t="shared" si="3"/>
        <v>0</v>
      </c>
      <c r="R251" s="25" t="s">
        <v>107</v>
      </c>
      <c r="S251" s="25"/>
    </row>
    <row r="252" spans="1:19" x14ac:dyDescent="0.25">
      <c r="A252" s="36" t="s">
        <v>429</v>
      </c>
      <c r="B252" s="25" t="s">
        <v>492</v>
      </c>
      <c r="C252" s="25" t="s">
        <v>1028</v>
      </c>
      <c r="D252" s="25" t="s">
        <v>1248</v>
      </c>
      <c r="E252" s="37">
        <v>1800505</v>
      </c>
      <c r="F252" s="25" t="s">
        <v>2981</v>
      </c>
      <c r="G252" s="25" t="s">
        <v>3378</v>
      </c>
      <c r="H252" s="37">
        <v>319563</v>
      </c>
      <c r="I252" s="37" t="s">
        <v>2675</v>
      </c>
      <c r="J252" s="25" t="s">
        <v>106</v>
      </c>
      <c r="K252" s="25" t="s">
        <v>13</v>
      </c>
      <c r="L252" s="25" t="s">
        <v>1665</v>
      </c>
      <c r="M252" s="27">
        <v>44617</v>
      </c>
      <c r="N252" s="38">
        <v>44719</v>
      </c>
      <c r="O252" s="26">
        <v>680000</v>
      </c>
      <c r="P252" s="26">
        <v>680000</v>
      </c>
      <c r="Q252" s="26">
        <f t="shared" si="3"/>
        <v>0</v>
      </c>
      <c r="R252" s="25" t="s">
        <v>107</v>
      </c>
      <c r="S252" s="25"/>
    </row>
    <row r="253" spans="1:19" x14ac:dyDescent="0.25">
      <c r="A253" s="36" t="s">
        <v>431</v>
      </c>
      <c r="B253" s="25" t="s">
        <v>3612</v>
      </c>
      <c r="C253" s="25" t="s">
        <v>1028</v>
      </c>
      <c r="D253" s="25" t="s">
        <v>1249</v>
      </c>
      <c r="E253" s="37" t="s">
        <v>684</v>
      </c>
      <c r="F253" s="25" t="s">
        <v>2981</v>
      </c>
      <c r="G253" s="25" t="s">
        <v>3378</v>
      </c>
      <c r="H253" s="37">
        <v>319578</v>
      </c>
      <c r="I253" s="37" t="s">
        <v>2676</v>
      </c>
      <c r="J253" s="25" t="s">
        <v>106</v>
      </c>
      <c r="K253" s="25" t="s">
        <v>13</v>
      </c>
      <c r="L253" s="25" t="s">
        <v>1665</v>
      </c>
      <c r="M253" s="27">
        <v>44617</v>
      </c>
      <c r="N253" s="38">
        <v>44722</v>
      </c>
      <c r="O253" s="26">
        <v>739326.05</v>
      </c>
      <c r="P253" s="26">
        <v>739326.05</v>
      </c>
      <c r="Q253" s="26">
        <f t="shared" si="3"/>
        <v>0</v>
      </c>
      <c r="R253" s="25" t="s">
        <v>107</v>
      </c>
      <c r="S253" s="25"/>
    </row>
    <row r="254" spans="1:19" x14ac:dyDescent="0.25">
      <c r="A254" s="36" t="s">
        <v>433</v>
      </c>
      <c r="B254" s="25" t="s">
        <v>697</v>
      </c>
      <c r="C254" s="25" t="s">
        <v>1028</v>
      </c>
      <c r="D254" s="25" t="s">
        <v>1250</v>
      </c>
      <c r="E254" s="37">
        <v>1800236</v>
      </c>
      <c r="F254" s="25" t="s">
        <v>2981</v>
      </c>
      <c r="G254" s="25" t="s">
        <v>3378</v>
      </c>
      <c r="H254" s="37">
        <v>319584</v>
      </c>
      <c r="I254" s="37" t="s">
        <v>2677</v>
      </c>
      <c r="J254" s="25" t="s">
        <v>106</v>
      </c>
      <c r="K254" s="25" t="s">
        <v>13</v>
      </c>
      <c r="L254" s="25" t="s">
        <v>1665</v>
      </c>
      <c r="M254" s="27">
        <v>44617</v>
      </c>
      <c r="N254" s="38">
        <v>44719</v>
      </c>
      <c r="O254" s="26">
        <v>363253.55</v>
      </c>
      <c r="P254" s="26">
        <v>363253.55</v>
      </c>
      <c r="Q254" s="26">
        <f t="shared" si="3"/>
        <v>0</v>
      </c>
      <c r="R254" s="25" t="s">
        <v>107</v>
      </c>
      <c r="S254" s="25"/>
    </row>
    <row r="255" spans="1:19" x14ac:dyDescent="0.25">
      <c r="A255" s="36" t="s">
        <v>434</v>
      </c>
      <c r="B255" s="25" t="s">
        <v>3617</v>
      </c>
      <c r="C255" s="25" t="s">
        <v>1028</v>
      </c>
      <c r="D255" s="25" t="s">
        <v>1251</v>
      </c>
      <c r="E255" s="37" t="s">
        <v>205</v>
      </c>
      <c r="F255" s="25" t="s">
        <v>2981</v>
      </c>
      <c r="G255" s="25" t="s">
        <v>3378</v>
      </c>
      <c r="H255" s="37">
        <v>319585</v>
      </c>
      <c r="I255" s="37" t="s">
        <v>2678</v>
      </c>
      <c r="J255" s="25" t="s">
        <v>106</v>
      </c>
      <c r="K255" s="25" t="s">
        <v>13</v>
      </c>
      <c r="L255" s="25" t="s">
        <v>1665</v>
      </c>
      <c r="M255" s="27">
        <v>44617</v>
      </c>
      <c r="N255" s="38">
        <v>44727</v>
      </c>
      <c r="O255" s="26">
        <v>449359.1</v>
      </c>
      <c r="P255" s="26">
        <v>449359.1</v>
      </c>
      <c r="Q255" s="26">
        <f t="shared" si="3"/>
        <v>0</v>
      </c>
      <c r="R255" s="25" t="s">
        <v>107</v>
      </c>
      <c r="S255" s="25"/>
    </row>
    <row r="256" spans="1:19" x14ac:dyDescent="0.25">
      <c r="A256" s="36" t="s">
        <v>436</v>
      </c>
      <c r="B256" s="25" t="s">
        <v>897</v>
      </c>
      <c r="C256" s="25" t="s">
        <v>1028</v>
      </c>
      <c r="D256" s="25" t="s">
        <v>1252</v>
      </c>
      <c r="E256" s="37" t="s">
        <v>221</v>
      </c>
      <c r="F256" s="25" t="s">
        <v>2981</v>
      </c>
      <c r="G256" s="25" t="s">
        <v>3378</v>
      </c>
      <c r="H256" s="37">
        <v>319590</v>
      </c>
      <c r="I256" s="37" t="s">
        <v>2679</v>
      </c>
      <c r="J256" s="25" t="s">
        <v>106</v>
      </c>
      <c r="K256" s="25" t="s">
        <v>13</v>
      </c>
      <c r="L256" s="25" t="s">
        <v>1665</v>
      </c>
      <c r="M256" s="27">
        <v>44617</v>
      </c>
      <c r="N256" s="38">
        <v>44680</v>
      </c>
      <c r="O256" s="26">
        <v>681761</v>
      </c>
      <c r="P256" s="26">
        <v>681761</v>
      </c>
      <c r="Q256" s="26">
        <f t="shared" si="3"/>
        <v>0</v>
      </c>
      <c r="R256" s="25" t="s">
        <v>107</v>
      </c>
      <c r="S256" s="25"/>
    </row>
    <row r="257" spans="1:19" x14ac:dyDescent="0.25">
      <c r="A257" s="36" t="s">
        <v>438</v>
      </c>
      <c r="B257" s="25" t="s">
        <v>3607</v>
      </c>
      <c r="C257" s="25" t="s">
        <v>1028</v>
      </c>
      <c r="D257" s="25" t="s">
        <v>1253</v>
      </c>
      <c r="E257" s="37" t="s">
        <v>1537</v>
      </c>
      <c r="F257" s="25" t="s">
        <v>2981</v>
      </c>
      <c r="G257" s="25" t="s">
        <v>3378</v>
      </c>
      <c r="H257" s="37">
        <v>319596</v>
      </c>
      <c r="I257" s="37" t="s">
        <v>2680</v>
      </c>
      <c r="J257" s="25" t="s">
        <v>106</v>
      </c>
      <c r="K257" s="25" t="s">
        <v>13</v>
      </c>
      <c r="L257" s="25" t="s">
        <v>1665</v>
      </c>
      <c r="M257" s="27">
        <v>44617</v>
      </c>
      <c r="N257" s="38">
        <v>44684</v>
      </c>
      <c r="O257" s="26">
        <v>92955</v>
      </c>
      <c r="P257" s="26">
        <v>92955</v>
      </c>
      <c r="Q257" s="26">
        <f t="shared" si="3"/>
        <v>0</v>
      </c>
      <c r="R257" s="25" t="s">
        <v>107</v>
      </c>
      <c r="S257" s="25"/>
    </row>
    <row r="258" spans="1:19" x14ac:dyDescent="0.25">
      <c r="A258" s="36" t="s">
        <v>439</v>
      </c>
      <c r="B258" s="25" t="s">
        <v>3613</v>
      </c>
      <c r="C258" s="25" t="s">
        <v>1028</v>
      </c>
      <c r="D258" s="25" t="s">
        <v>1254</v>
      </c>
      <c r="E258" s="37" t="s">
        <v>150</v>
      </c>
      <c r="F258" s="25" t="s">
        <v>2981</v>
      </c>
      <c r="G258" s="25" t="s">
        <v>3378</v>
      </c>
      <c r="H258" s="37">
        <v>319600</v>
      </c>
      <c r="I258" s="37" t="s">
        <v>2681</v>
      </c>
      <c r="J258" s="25" t="s">
        <v>106</v>
      </c>
      <c r="K258" s="25" t="s">
        <v>13</v>
      </c>
      <c r="L258" s="25" t="s">
        <v>1665</v>
      </c>
      <c r="M258" s="27">
        <v>44617</v>
      </c>
      <c r="N258" s="38">
        <v>44684</v>
      </c>
      <c r="O258" s="26">
        <v>665630</v>
      </c>
      <c r="P258" s="26">
        <v>665630</v>
      </c>
      <c r="Q258" s="26">
        <f t="shared" si="3"/>
        <v>0</v>
      </c>
      <c r="R258" s="25" t="s">
        <v>107</v>
      </c>
      <c r="S258" s="25"/>
    </row>
    <row r="259" spans="1:19" x14ac:dyDescent="0.25">
      <c r="A259" s="36" t="s">
        <v>441</v>
      </c>
      <c r="B259" s="25" t="s">
        <v>790</v>
      </c>
      <c r="C259" s="25" t="s">
        <v>1028</v>
      </c>
      <c r="D259" s="25" t="s">
        <v>1255</v>
      </c>
      <c r="E259" s="37">
        <v>1602719</v>
      </c>
      <c r="F259" s="25" t="s">
        <v>2981</v>
      </c>
      <c r="G259" s="25" t="s">
        <v>3378</v>
      </c>
      <c r="H259" s="37">
        <v>319601</v>
      </c>
      <c r="I259" s="37" t="s">
        <v>2682</v>
      </c>
      <c r="J259" s="25" t="s">
        <v>106</v>
      </c>
      <c r="K259" s="25" t="s">
        <v>13</v>
      </c>
      <c r="L259" s="25" t="s">
        <v>1665</v>
      </c>
      <c r="M259" s="27">
        <v>44617</v>
      </c>
      <c r="N259" s="38">
        <v>44722</v>
      </c>
      <c r="O259" s="26">
        <v>400000</v>
      </c>
      <c r="P259" s="26">
        <v>400000</v>
      </c>
      <c r="Q259" s="26">
        <f t="shared" si="3"/>
        <v>0</v>
      </c>
      <c r="R259" s="25" t="s">
        <v>107</v>
      </c>
      <c r="S259" s="25"/>
    </row>
    <row r="260" spans="1:19" x14ac:dyDescent="0.25">
      <c r="A260" s="36" t="s">
        <v>442</v>
      </c>
      <c r="B260" s="25" t="s">
        <v>898</v>
      </c>
      <c r="C260" s="25" t="s">
        <v>1028</v>
      </c>
      <c r="D260" s="25" t="s">
        <v>1256</v>
      </c>
      <c r="E260" s="37">
        <v>1800405</v>
      </c>
      <c r="F260" s="25" t="s">
        <v>2981</v>
      </c>
      <c r="G260" s="25" t="s">
        <v>3378</v>
      </c>
      <c r="H260" s="37">
        <v>319605</v>
      </c>
      <c r="I260" s="37" t="s">
        <v>2683</v>
      </c>
      <c r="J260" s="25" t="s">
        <v>106</v>
      </c>
      <c r="K260" s="25" t="s">
        <v>13</v>
      </c>
      <c r="L260" s="25" t="s">
        <v>1665</v>
      </c>
      <c r="M260" s="27">
        <v>44617</v>
      </c>
      <c r="N260" s="38">
        <v>44722</v>
      </c>
      <c r="O260" s="26">
        <v>558282</v>
      </c>
      <c r="P260" s="26">
        <v>558282</v>
      </c>
      <c r="Q260" s="26">
        <f t="shared" si="3"/>
        <v>0</v>
      </c>
      <c r="R260" s="25" t="s">
        <v>107</v>
      </c>
      <c r="S260" s="25"/>
    </row>
    <row r="261" spans="1:19" x14ac:dyDescent="0.25">
      <c r="A261" s="36" t="s">
        <v>443</v>
      </c>
      <c r="B261" s="25" t="s">
        <v>432</v>
      </c>
      <c r="C261" s="25" t="s">
        <v>1028</v>
      </c>
      <c r="D261" s="25" t="s">
        <v>1257</v>
      </c>
      <c r="E261" s="37">
        <v>1702512</v>
      </c>
      <c r="F261" s="25" t="s">
        <v>2981</v>
      </c>
      <c r="G261" s="25" t="s">
        <v>3378</v>
      </c>
      <c r="H261" s="37">
        <v>319608</v>
      </c>
      <c r="I261" s="37" t="s">
        <v>2684</v>
      </c>
      <c r="J261" s="25" t="s">
        <v>106</v>
      </c>
      <c r="K261" s="25" t="s">
        <v>13</v>
      </c>
      <c r="L261" s="25" t="s">
        <v>1665</v>
      </c>
      <c r="M261" s="27">
        <v>44617</v>
      </c>
      <c r="N261" s="38">
        <v>44722</v>
      </c>
      <c r="O261" s="26">
        <v>590000</v>
      </c>
      <c r="P261" s="26">
        <v>590000</v>
      </c>
      <c r="Q261" s="26">
        <f t="shared" si="3"/>
        <v>0</v>
      </c>
      <c r="R261" s="25" t="s">
        <v>107</v>
      </c>
      <c r="S261" s="25"/>
    </row>
    <row r="262" spans="1:19" x14ac:dyDescent="0.25">
      <c r="A262" s="36" t="s">
        <v>444</v>
      </c>
      <c r="B262" s="25" t="s">
        <v>3613</v>
      </c>
      <c r="C262" s="25" t="s">
        <v>1028</v>
      </c>
      <c r="D262" s="25" t="s">
        <v>1258</v>
      </c>
      <c r="E262" s="37" t="s">
        <v>150</v>
      </c>
      <c r="F262" s="25" t="s">
        <v>2981</v>
      </c>
      <c r="G262" s="25" t="s">
        <v>3378</v>
      </c>
      <c r="H262" s="37">
        <v>319614</v>
      </c>
      <c r="I262" s="37" t="s">
        <v>2685</v>
      </c>
      <c r="J262" s="25" t="s">
        <v>106</v>
      </c>
      <c r="K262" s="25" t="s">
        <v>13</v>
      </c>
      <c r="L262" s="25" t="s">
        <v>1665</v>
      </c>
      <c r="M262" s="27">
        <v>44617</v>
      </c>
      <c r="N262" s="38">
        <v>44722</v>
      </c>
      <c r="O262" s="26">
        <v>716450</v>
      </c>
      <c r="P262" s="26">
        <v>716450</v>
      </c>
      <c r="Q262" s="26">
        <f t="shared" ref="Q262:Q325" si="4">O262-P262</f>
        <v>0</v>
      </c>
      <c r="R262" s="25" t="s">
        <v>107</v>
      </c>
      <c r="S262" s="25"/>
    </row>
    <row r="263" spans="1:19" x14ac:dyDescent="0.25">
      <c r="A263" s="36" t="s">
        <v>446</v>
      </c>
      <c r="B263" s="25" t="s">
        <v>432</v>
      </c>
      <c r="C263" s="25" t="s">
        <v>1028</v>
      </c>
      <c r="D263" s="25" t="s">
        <v>1259</v>
      </c>
      <c r="E263" s="37">
        <v>1702512</v>
      </c>
      <c r="F263" s="25" t="s">
        <v>2981</v>
      </c>
      <c r="G263" s="25" t="s">
        <v>3378</v>
      </c>
      <c r="H263" s="37">
        <v>319619</v>
      </c>
      <c r="I263" s="37" t="s">
        <v>2686</v>
      </c>
      <c r="J263" s="25" t="s">
        <v>106</v>
      </c>
      <c r="K263" s="25" t="s">
        <v>13</v>
      </c>
      <c r="L263" s="25" t="s">
        <v>1665</v>
      </c>
      <c r="M263" s="27">
        <v>44617</v>
      </c>
      <c r="N263" s="38">
        <v>44722</v>
      </c>
      <c r="O263" s="26">
        <v>590000</v>
      </c>
      <c r="P263" s="26">
        <v>590000</v>
      </c>
      <c r="Q263" s="26">
        <f t="shared" si="4"/>
        <v>0</v>
      </c>
      <c r="R263" s="25" t="s">
        <v>107</v>
      </c>
      <c r="S263" s="25"/>
    </row>
    <row r="264" spans="1:19" x14ac:dyDescent="0.25">
      <c r="A264" s="36" t="s">
        <v>448</v>
      </c>
      <c r="B264" s="25" t="s">
        <v>3618</v>
      </c>
      <c r="C264" s="25" t="s">
        <v>1028</v>
      </c>
      <c r="D264" s="25" t="s">
        <v>1260</v>
      </c>
      <c r="E264" s="37" t="s">
        <v>377</v>
      </c>
      <c r="F264" s="25" t="s">
        <v>2981</v>
      </c>
      <c r="G264" s="25" t="s">
        <v>3378</v>
      </c>
      <c r="H264" s="37">
        <v>319624</v>
      </c>
      <c r="I264" s="37" t="s">
        <v>2687</v>
      </c>
      <c r="J264" s="25" t="s">
        <v>106</v>
      </c>
      <c r="K264" s="25" t="s">
        <v>13</v>
      </c>
      <c r="L264" s="25" t="s">
        <v>1665</v>
      </c>
      <c r="M264" s="27">
        <v>44617</v>
      </c>
      <c r="N264" s="38">
        <v>44687</v>
      </c>
      <c r="O264" s="26">
        <v>140000</v>
      </c>
      <c r="P264" s="26">
        <v>140000</v>
      </c>
      <c r="Q264" s="26">
        <f t="shared" si="4"/>
        <v>0</v>
      </c>
      <c r="R264" s="25" t="s">
        <v>107</v>
      </c>
      <c r="S264" s="25"/>
    </row>
    <row r="265" spans="1:19" x14ac:dyDescent="0.25">
      <c r="A265" s="36" t="s">
        <v>449</v>
      </c>
      <c r="B265" s="25" t="s">
        <v>3619</v>
      </c>
      <c r="C265" s="25" t="s">
        <v>1028</v>
      </c>
      <c r="D265" s="25" t="s">
        <v>1261</v>
      </c>
      <c r="E265" s="37" t="s">
        <v>377</v>
      </c>
      <c r="F265" s="25" t="s">
        <v>2981</v>
      </c>
      <c r="G265" s="25" t="s">
        <v>3378</v>
      </c>
      <c r="H265" s="37">
        <v>319631</v>
      </c>
      <c r="I265" s="37" t="s">
        <v>2688</v>
      </c>
      <c r="J265" s="25" t="s">
        <v>106</v>
      </c>
      <c r="K265" s="25" t="s">
        <v>13</v>
      </c>
      <c r="L265" s="25" t="s">
        <v>1665</v>
      </c>
      <c r="M265" s="27">
        <v>44617</v>
      </c>
      <c r="N265" s="38">
        <v>44687</v>
      </c>
      <c r="O265" s="26">
        <v>450000</v>
      </c>
      <c r="P265" s="26">
        <v>450000</v>
      </c>
      <c r="Q265" s="26">
        <f t="shared" si="4"/>
        <v>0</v>
      </c>
      <c r="R265" s="25" t="s">
        <v>107</v>
      </c>
      <c r="S265" s="25"/>
    </row>
    <row r="266" spans="1:19" x14ac:dyDescent="0.25">
      <c r="A266" s="36" t="s">
        <v>450</v>
      </c>
      <c r="B266" s="25" t="s">
        <v>3613</v>
      </c>
      <c r="C266" s="25" t="s">
        <v>1028</v>
      </c>
      <c r="D266" s="25" t="s">
        <v>1262</v>
      </c>
      <c r="E266" s="37" t="s">
        <v>150</v>
      </c>
      <c r="F266" s="25" t="s">
        <v>2981</v>
      </c>
      <c r="G266" s="25" t="s">
        <v>3378</v>
      </c>
      <c r="H266" s="37">
        <v>319636</v>
      </c>
      <c r="I266" s="37" t="s">
        <v>2689</v>
      </c>
      <c r="J266" s="25" t="s">
        <v>106</v>
      </c>
      <c r="K266" s="25" t="s">
        <v>13</v>
      </c>
      <c r="L266" s="25" t="s">
        <v>1665</v>
      </c>
      <c r="M266" s="27">
        <v>44617</v>
      </c>
      <c r="N266" s="38">
        <v>44722</v>
      </c>
      <c r="O266" s="26">
        <v>351329.32</v>
      </c>
      <c r="P266" s="26">
        <v>351329.32</v>
      </c>
      <c r="Q266" s="26">
        <f t="shared" si="4"/>
        <v>0</v>
      </c>
      <c r="R266" s="25" t="s">
        <v>107</v>
      </c>
      <c r="S266" s="25"/>
    </row>
    <row r="267" spans="1:19" x14ac:dyDescent="0.25">
      <c r="A267" s="36" t="s">
        <v>451</v>
      </c>
      <c r="B267" s="25" t="s">
        <v>3609</v>
      </c>
      <c r="C267" s="25" t="s">
        <v>1028</v>
      </c>
      <c r="D267" s="25" t="s">
        <v>1263</v>
      </c>
      <c r="E267" s="37" t="s">
        <v>156</v>
      </c>
      <c r="F267" s="25" t="s">
        <v>2981</v>
      </c>
      <c r="G267" s="25" t="s">
        <v>3378</v>
      </c>
      <c r="H267" s="37">
        <v>319643</v>
      </c>
      <c r="I267" s="37" t="s">
        <v>2690</v>
      </c>
      <c r="J267" s="25" t="s">
        <v>106</v>
      </c>
      <c r="K267" s="25" t="s">
        <v>13</v>
      </c>
      <c r="L267" s="25" t="s">
        <v>1665</v>
      </c>
      <c r="M267" s="27">
        <v>44617</v>
      </c>
      <c r="N267" s="38">
        <v>44720</v>
      </c>
      <c r="O267" s="26">
        <v>730000</v>
      </c>
      <c r="P267" s="26">
        <v>730000</v>
      </c>
      <c r="Q267" s="26">
        <f t="shared" si="4"/>
        <v>0</v>
      </c>
      <c r="R267" s="25" t="s">
        <v>107</v>
      </c>
      <c r="S267" s="25"/>
    </row>
    <row r="268" spans="1:19" x14ac:dyDescent="0.25">
      <c r="A268" s="36" t="s">
        <v>452</v>
      </c>
      <c r="B268" s="25" t="s">
        <v>435</v>
      </c>
      <c r="C268" s="25" t="s">
        <v>1028</v>
      </c>
      <c r="D268" s="25" t="s">
        <v>1264</v>
      </c>
      <c r="E268" s="37">
        <v>1700238</v>
      </c>
      <c r="F268" s="25" t="s">
        <v>2981</v>
      </c>
      <c r="G268" s="25" t="s">
        <v>3378</v>
      </c>
      <c r="H268" s="37">
        <v>319645</v>
      </c>
      <c r="I268" s="37" t="s">
        <v>2691</v>
      </c>
      <c r="J268" s="25" t="s">
        <v>106</v>
      </c>
      <c r="K268" s="25" t="s">
        <v>13</v>
      </c>
      <c r="L268" s="25" t="s">
        <v>1665</v>
      </c>
      <c r="M268" s="27">
        <v>44617</v>
      </c>
      <c r="N268" s="38">
        <v>44680</v>
      </c>
      <c r="O268" s="26">
        <v>748680</v>
      </c>
      <c r="P268" s="26">
        <v>748680</v>
      </c>
      <c r="Q268" s="26">
        <f t="shared" si="4"/>
        <v>0</v>
      </c>
      <c r="R268" s="25" t="s">
        <v>107</v>
      </c>
      <c r="S268" s="25"/>
    </row>
    <row r="269" spans="1:19" x14ac:dyDescent="0.25">
      <c r="A269" s="36" t="s">
        <v>454</v>
      </c>
      <c r="B269" s="25" t="s">
        <v>240</v>
      </c>
      <c r="C269" s="25" t="s">
        <v>1028</v>
      </c>
      <c r="D269" s="25" t="s">
        <v>1265</v>
      </c>
      <c r="E269" s="37" t="s">
        <v>241</v>
      </c>
      <c r="F269" s="25" t="s">
        <v>2981</v>
      </c>
      <c r="G269" s="25" t="s">
        <v>3378</v>
      </c>
      <c r="H269" s="37">
        <v>319661</v>
      </c>
      <c r="I269" s="37" t="s">
        <v>3478</v>
      </c>
      <c r="J269" s="25" t="s">
        <v>106</v>
      </c>
      <c r="K269" s="25" t="s">
        <v>13</v>
      </c>
      <c r="L269" s="25" t="s">
        <v>1665</v>
      </c>
      <c r="M269" s="27">
        <v>44617</v>
      </c>
      <c r="N269" s="38">
        <v>44743</v>
      </c>
      <c r="O269" s="26">
        <v>322421</v>
      </c>
      <c r="P269" s="26">
        <v>322421</v>
      </c>
      <c r="Q269" s="26">
        <f t="shared" si="4"/>
        <v>0</v>
      </c>
      <c r="R269" s="25" t="s">
        <v>107</v>
      </c>
      <c r="S269" s="25"/>
    </row>
    <row r="270" spans="1:19" x14ac:dyDescent="0.25">
      <c r="A270" s="36" t="s">
        <v>457</v>
      </c>
      <c r="B270" s="25" t="s">
        <v>397</v>
      </c>
      <c r="C270" s="25" t="s">
        <v>1028</v>
      </c>
      <c r="D270" s="25" t="s">
        <v>1266</v>
      </c>
      <c r="E270" s="37">
        <v>1800183</v>
      </c>
      <c r="F270" s="25" t="s">
        <v>2981</v>
      </c>
      <c r="G270" s="25" t="s">
        <v>3378</v>
      </c>
      <c r="H270" s="37">
        <v>319664</v>
      </c>
      <c r="I270" s="37" t="s">
        <v>2692</v>
      </c>
      <c r="J270" s="25" t="s">
        <v>106</v>
      </c>
      <c r="K270" s="25" t="s">
        <v>13</v>
      </c>
      <c r="L270" s="25" t="s">
        <v>1665</v>
      </c>
      <c r="M270" s="27">
        <v>44617</v>
      </c>
      <c r="N270" s="38">
        <v>44684</v>
      </c>
      <c r="O270" s="26">
        <v>618500</v>
      </c>
      <c r="P270" s="26">
        <v>618500</v>
      </c>
      <c r="Q270" s="26">
        <f t="shared" si="4"/>
        <v>0</v>
      </c>
      <c r="R270" s="25" t="s">
        <v>107</v>
      </c>
      <c r="S270" s="25"/>
    </row>
    <row r="271" spans="1:19" x14ac:dyDescent="0.25">
      <c r="A271" s="36" t="s">
        <v>458</v>
      </c>
      <c r="B271" s="25" t="s">
        <v>295</v>
      </c>
      <c r="C271" s="25" t="s">
        <v>1028</v>
      </c>
      <c r="D271" s="25" t="s">
        <v>1267</v>
      </c>
      <c r="E271" s="37">
        <v>1602717</v>
      </c>
      <c r="F271" s="25" t="s">
        <v>2981</v>
      </c>
      <c r="G271" s="25" t="s">
        <v>3378</v>
      </c>
      <c r="H271" s="37">
        <v>319684</v>
      </c>
      <c r="I271" s="37" t="s">
        <v>2693</v>
      </c>
      <c r="J271" s="25" t="s">
        <v>106</v>
      </c>
      <c r="K271" s="25" t="s">
        <v>13</v>
      </c>
      <c r="L271" s="25" t="s">
        <v>1665</v>
      </c>
      <c r="M271" s="27">
        <v>44617</v>
      </c>
      <c r="N271" s="38">
        <v>44693</v>
      </c>
      <c r="O271" s="26">
        <v>750000</v>
      </c>
      <c r="P271" s="26">
        <v>750000</v>
      </c>
      <c r="Q271" s="26">
        <f t="shared" si="4"/>
        <v>0</v>
      </c>
      <c r="R271" s="25" t="s">
        <v>107</v>
      </c>
      <c r="S271" s="25"/>
    </row>
    <row r="272" spans="1:19" x14ac:dyDescent="0.25">
      <c r="A272" s="36" t="s">
        <v>459</v>
      </c>
      <c r="B272" s="25" t="s">
        <v>440</v>
      </c>
      <c r="C272" s="25" t="s">
        <v>1028</v>
      </c>
      <c r="D272" s="25" t="s">
        <v>1268</v>
      </c>
      <c r="E272" s="37">
        <v>1602199</v>
      </c>
      <c r="F272" s="25" t="s">
        <v>2981</v>
      </c>
      <c r="G272" s="25" t="s">
        <v>3378</v>
      </c>
      <c r="H272" s="37">
        <v>319686</v>
      </c>
      <c r="I272" s="37" t="s">
        <v>2694</v>
      </c>
      <c r="J272" s="25" t="s">
        <v>106</v>
      </c>
      <c r="K272" s="25" t="s">
        <v>13</v>
      </c>
      <c r="L272" s="25" t="s">
        <v>1665</v>
      </c>
      <c r="M272" s="27">
        <v>44617</v>
      </c>
      <c r="N272" s="38">
        <v>44699</v>
      </c>
      <c r="O272" s="26">
        <v>750000</v>
      </c>
      <c r="P272" s="26">
        <v>750000</v>
      </c>
      <c r="Q272" s="26">
        <f t="shared" si="4"/>
        <v>0</v>
      </c>
      <c r="R272" s="25" t="s">
        <v>107</v>
      </c>
      <c r="S272" s="25"/>
    </row>
    <row r="273" spans="1:19" x14ac:dyDescent="0.25">
      <c r="A273" s="36" t="s">
        <v>460</v>
      </c>
      <c r="B273" s="25" t="s">
        <v>3609</v>
      </c>
      <c r="C273" s="25" t="s">
        <v>1028</v>
      </c>
      <c r="D273" s="25" t="s">
        <v>1269</v>
      </c>
      <c r="E273" s="37" t="s">
        <v>156</v>
      </c>
      <c r="F273" s="25" t="s">
        <v>2981</v>
      </c>
      <c r="G273" s="25" t="s">
        <v>3378</v>
      </c>
      <c r="H273" s="37">
        <v>319694</v>
      </c>
      <c r="I273" s="37" t="s">
        <v>2695</v>
      </c>
      <c r="J273" s="25" t="s">
        <v>106</v>
      </c>
      <c r="K273" s="25" t="s">
        <v>13</v>
      </c>
      <c r="L273" s="25" t="s">
        <v>1665</v>
      </c>
      <c r="M273" s="27">
        <v>44617</v>
      </c>
      <c r="N273" s="38">
        <v>44699</v>
      </c>
      <c r="O273" s="26">
        <v>327781</v>
      </c>
      <c r="P273" s="26">
        <v>327781</v>
      </c>
      <c r="Q273" s="26">
        <f t="shared" si="4"/>
        <v>0</v>
      </c>
      <c r="R273" s="25" t="s">
        <v>107</v>
      </c>
      <c r="S273" s="25"/>
    </row>
    <row r="274" spans="1:19" x14ac:dyDescent="0.25">
      <c r="A274" s="36" t="s">
        <v>461</v>
      </c>
      <c r="B274" s="25" t="s">
        <v>14</v>
      </c>
      <c r="C274" s="25" t="s">
        <v>1028</v>
      </c>
      <c r="D274" s="25" t="s">
        <v>1270</v>
      </c>
      <c r="E274" s="37">
        <v>1702246</v>
      </c>
      <c r="F274" s="25" t="s">
        <v>2981</v>
      </c>
      <c r="G274" s="25" t="s">
        <v>3378</v>
      </c>
      <c r="H274" s="37">
        <v>319695</v>
      </c>
      <c r="I274" s="37" t="s">
        <v>2696</v>
      </c>
      <c r="J274" s="25" t="s">
        <v>106</v>
      </c>
      <c r="K274" s="25" t="s">
        <v>13</v>
      </c>
      <c r="L274" s="25" t="s">
        <v>1665</v>
      </c>
      <c r="M274" s="27">
        <v>44617</v>
      </c>
      <c r="N274" s="38">
        <v>44720</v>
      </c>
      <c r="O274" s="26">
        <v>750000</v>
      </c>
      <c r="P274" s="26">
        <v>750000</v>
      </c>
      <c r="Q274" s="26">
        <f t="shared" si="4"/>
        <v>0</v>
      </c>
      <c r="R274" s="25" t="s">
        <v>107</v>
      </c>
      <c r="S274" s="25"/>
    </row>
    <row r="275" spans="1:19" x14ac:dyDescent="0.25">
      <c r="A275" s="36" t="s">
        <v>463</v>
      </c>
      <c r="B275" s="25" t="s">
        <v>482</v>
      </c>
      <c r="C275" s="25" t="s">
        <v>1028</v>
      </c>
      <c r="D275" s="25" t="s">
        <v>1271</v>
      </c>
      <c r="E275" s="37">
        <v>1800607</v>
      </c>
      <c r="F275" s="25" t="s">
        <v>2981</v>
      </c>
      <c r="G275" s="25" t="s">
        <v>3378</v>
      </c>
      <c r="H275" s="37">
        <v>319706</v>
      </c>
      <c r="I275" s="37" t="s">
        <v>2697</v>
      </c>
      <c r="J275" s="25" t="s">
        <v>106</v>
      </c>
      <c r="K275" s="25" t="s">
        <v>13</v>
      </c>
      <c r="L275" s="25" t="s">
        <v>1665</v>
      </c>
      <c r="M275" s="27">
        <v>44617</v>
      </c>
      <c r="N275" s="38">
        <v>44719</v>
      </c>
      <c r="O275" s="26">
        <v>750000</v>
      </c>
      <c r="P275" s="26">
        <v>750000</v>
      </c>
      <c r="Q275" s="26">
        <f t="shared" si="4"/>
        <v>0</v>
      </c>
      <c r="R275" s="25" t="s">
        <v>107</v>
      </c>
      <c r="S275" s="25"/>
    </row>
    <row r="276" spans="1:19" x14ac:dyDescent="0.25">
      <c r="A276" s="36" t="s">
        <v>465</v>
      </c>
      <c r="B276" s="25" t="s">
        <v>899</v>
      </c>
      <c r="C276" s="25" t="s">
        <v>1028</v>
      </c>
      <c r="D276" s="25" t="s">
        <v>1272</v>
      </c>
      <c r="E276" s="37" t="s">
        <v>1542</v>
      </c>
      <c r="F276" s="25" t="s">
        <v>2981</v>
      </c>
      <c r="G276" s="25" t="s">
        <v>3378</v>
      </c>
      <c r="H276" s="37">
        <v>319707</v>
      </c>
      <c r="I276" s="37" t="s">
        <v>2698</v>
      </c>
      <c r="J276" s="25" t="s">
        <v>106</v>
      </c>
      <c r="K276" s="25" t="s">
        <v>13</v>
      </c>
      <c r="L276" s="25" t="s">
        <v>1665</v>
      </c>
      <c r="M276" s="27">
        <v>44617</v>
      </c>
      <c r="N276" s="38">
        <v>44687</v>
      </c>
      <c r="O276" s="26">
        <v>748680</v>
      </c>
      <c r="P276" s="26">
        <v>748680</v>
      </c>
      <c r="Q276" s="26">
        <f t="shared" si="4"/>
        <v>0</v>
      </c>
      <c r="R276" s="25" t="s">
        <v>107</v>
      </c>
      <c r="S276" s="25"/>
    </row>
    <row r="277" spans="1:19" x14ac:dyDescent="0.25">
      <c r="A277" s="36" t="s">
        <v>466</v>
      </c>
      <c r="B277" s="25" t="s">
        <v>3614</v>
      </c>
      <c r="C277" s="25" t="s">
        <v>1028</v>
      </c>
      <c r="D277" s="25" t="s">
        <v>1273</v>
      </c>
      <c r="E277" s="37" t="s">
        <v>146</v>
      </c>
      <c r="F277" s="25" t="s">
        <v>2981</v>
      </c>
      <c r="G277" s="25" t="s">
        <v>3378</v>
      </c>
      <c r="H277" s="37">
        <v>319711</v>
      </c>
      <c r="I277" s="37" t="s">
        <v>2699</v>
      </c>
      <c r="J277" s="25" t="s">
        <v>106</v>
      </c>
      <c r="K277" s="25" t="s">
        <v>13</v>
      </c>
      <c r="L277" s="25" t="s">
        <v>1665</v>
      </c>
      <c r="M277" s="27">
        <v>44617</v>
      </c>
      <c r="N277" s="38">
        <v>44719</v>
      </c>
      <c r="O277" s="26">
        <v>750000</v>
      </c>
      <c r="P277" s="26">
        <v>750000</v>
      </c>
      <c r="Q277" s="26">
        <f t="shared" si="4"/>
        <v>0</v>
      </c>
      <c r="R277" s="25" t="s">
        <v>107</v>
      </c>
      <c r="S277" s="25"/>
    </row>
    <row r="278" spans="1:19" x14ac:dyDescent="0.25">
      <c r="A278" s="36" t="s">
        <v>467</v>
      </c>
      <c r="B278" s="25" t="s">
        <v>432</v>
      </c>
      <c r="C278" s="25" t="s">
        <v>1028</v>
      </c>
      <c r="D278" s="25" t="s">
        <v>1274</v>
      </c>
      <c r="E278" s="37">
        <v>1702512</v>
      </c>
      <c r="F278" s="25" t="s">
        <v>2981</v>
      </c>
      <c r="G278" s="25" t="s">
        <v>3378</v>
      </c>
      <c r="H278" s="37">
        <v>319712</v>
      </c>
      <c r="I278" s="37" t="s">
        <v>2700</v>
      </c>
      <c r="J278" s="25" t="s">
        <v>106</v>
      </c>
      <c r="K278" s="25" t="s">
        <v>13</v>
      </c>
      <c r="L278" s="25" t="s">
        <v>1665</v>
      </c>
      <c r="M278" s="27">
        <v>44617</v>
      </c>
      <c r="N278" s="38">
        <v>44722</v>
      </c>
      <c r="O278" s="26">
        <v>400000</v>
      </c>
      <c r="P278" s="26">
        <v>400000</v>
      </c>
      <c r="Q278" s="26">
        <f t="shared" si="4"/>
        <v>0</v>
      </c>
      <c r="R278" s="25" t="s">
        <v>107</v>
      </c>
      <c r="S278" s="25"/>
    </row>
    <row r="279" spans="1:19" x14ac:dyDescent="0.25">
      <c r="A279" s="36" t="s">
        <v>468</v>
      </c>
      <c r="B279" s="25" t="s">
        <v>892</v>
      </c>
      <c r="C279" s="25" t="s">
        <v>1028</v>
      </c>
      <c r="D279" s="25" t="s">
        <v>1275</v>
      </c>
      <c r="E279" s="37">
        <v>1600380</v>
      </c>
      <c r="F279" s="25" t="s">
        <v>2981</v>
      </c>
      <c r="G279" s="25" t="s">
        <v>3378</v>
      </c>
      <c r="H279" s="37">
        <v>319721</v>
      </c>
      <c r="I279" s="37" t="s">
        <v>2701</v>
      </c>
      <c r="J279" s="25" t="s">
        <v>106</v>
      </c>
      <c r="K279" s="25" t="s">
        <v>13</v>
      </c>
      <c r="L279" s="25" t="s">
        <v>1665</v>
      </c>
      <c r="M279" s="27">
        <v>44617</v>
      </c>
      <c r="N279" s="38">
        <v>44719</v>
      </c>
      <c r="O279" s="26">
        <v>536948</v>
      </c>
      <c r="P279" s="26">
        <v>536948</v>
      </c>
      <c r="Q279" s="26">
        <f t="shared" si="4"/>
        <v>0</v>
      </c>
      <c r="R279" s="25" t="s">
        <v>107</v>
      </c>
      <c r="S279" s="25"/>
    </row>
    <row r="280" spans="1:19" x14ac:dyDescent="0.25">
      <c r="A280" s="36" t="s">
        <v>469</v>
      </c>
      <c r="B280" s="25" t="s">
        <v>397</v>
      </c>
      <c r="C280" s="25" t="s">
        <v>1028</v>
      </c>
      <c r="D280" s="25" t="s">
        <v>1276</v>
      </c>
      <c r="E280" s="37">
        <v>1800183</v>
      </c>
      <c r="F280" s="25" t="s">
        <v>2981</v>
      </c>
      <c r="G280" s="25" t="s">
        <v>3378</v>
      </c>
      <c r="H280" s="37">
        <v>319723</v>
      </c>
      <c r="I280" s="37" t="s">
        <v>2702</v>
      </c>
      <c r="J280" s="25" t="s">
        <v>106</v>
      </c>
      <c r="K280" s="25" t="s">
        <v>13</v>
      </c>
      <c r="L280" s="25" t="s">
        <v>1665</v>
      </c>
      <c r="M280" s="27">
        <v>44617</v>
      </c>
      <c r="N280" s="38">
        <v>44728</v>
      </c>
      <c r="O280" s="26">
        <v>726290.98</v>
      </c>
      <c r="P280" s="26">
        <v>726290.98</v>
      </c>
      <c r="Q280" s="26">
        <f t="shared" si="4"/>
        <v>0</v>
      </c>
      <c r="R280" s="25" t="s">
        <v>107</v>
      </c>
      <c r="S280" s="25"/>
    </row>
    <row r="281" spans="1:19" x14ac:dyDescent="0.25">
      <c r="A281" s="36" t="s">
        <v>470</v>
      </c>
      <c r="B281" s="25" t="s">
        <v>3620</v>
      </c>
      <c r="C281" s="25" t="s">
        <v>1028</v>
      </c>
      <c r="D281" s="25" t="s">
        <v>1277</v>
      </c>
      <c r="E281" s="37" t="s">
        <v>526</v>
      </c>
      <c r="F281" s="25" t="s">
        <v>2981</v>
      </c>
      <c r="G281" s="25" t="s">
        <v>3378</v>
      </c>
      <c r="H281" s="37">
        <v>319731</v>
      </c>
      <c r="I281" s="37" t="s">
        <v>2703</v>
      </c>
      <c r="J281" s="25" t="s">
        <v>106</v>
      </c>
      <c r="K281" s="25" t="s">
        <v>13</v>
      </c>
      <c r="L281" s="25" t="s">
        <v>1665</v>
      </c>
      <c r="M281" s="27">
        <v>44617</v>
      </c>
      <c r="N281" s="38">
        <v>44684</v>
      </c>
      <c r="O281" s="26">
        <v>750000</v>
      </c>
      <c r="P281" s="26">
        <v>750000</v>
      </c>
      <c r="Q281" s="26">
        <f t="shared" si="4"/>
        <v>0</v>
      </c>
      <c r="R281" s="25" t="s">
        <v>107</v>
      </c>
      <c r="S281" s="25"/>
    </row>
    <row r="282" spans="1:19" x14ac:dyDescent="0.25">
      <c r="A282" s="36" t="s">
        <v>471</v>
      </c>
      <c r="B282" s="25" t="s">
        <v>208</v>
      </c>
      <c r="C282" s="25" t="s">
        <v>1028</v>
      </c>
      <c r="D282" s="25" t="s">
        <v>1278</v>
      </c>
      <c r="E282" s="37" t="s">
        <v>209</v>
      </c>
      <c r="F282" s="25" t="s">
        <v>2981</v>
      </c>
      <c r="G282" s="25" t="s">
        <v>3378</v>
      </c>
      <c r="H282" s="37">
        <v>319732</v>
      </c>
      <c r="I282" s="37" t="s">
        <v>2704</v>
      </c>
      <c r="J282" s="25" t="s">
        <v>106</v>
      </c>
      <c r="K282" s="25" t="s">
        <v>13</v>
      </c>
      <c r="L282" s="25" t="s">
        <v>1665</v>
      </c>
      <c r="M282" s="27">
        <v>44617</v>
      </c>
      <c r="N282" s="38">
        <v>44699</v>
      </c>
      <c r="O282" s="26">
        <v>585000</v>
      </c>
      <c r="P282" s="26">
        <v>585000</v>
      </c>
      <c r="Q282" s="26">
        <f t="shared" si="4"/>
        <v>0</v>
      </c>
      <c r="R282" s="25" t="s">
        <v>107</v>
      </c>
      <c r="S282" s="25"/>
    </row>
    <row r="283" spans="1:19" x14ac:dyDescent="0.25">
      <c r="A283" s="36" t="s">
        <v>472</v>
      </c>
      <c r="B283" s="25" t="s">
        <v>3606</v>
      </c>
      <c r="C283" s="25" t="s">
        <v>1028</v>
      </c>
      <c r="D283" s="25" t="s">
        <v>1279</v>
      </c>
      <c r="E283" s="37">
        <v>1602701</v>
      </c>
      <c r="F283" s="25" t="s">
        <v>2981</v>
      </c>
      <c r="G283" s="25" t="s">
        <v>3378</v>
      </c>
      <c r="H283" s="37">
        <v>319740</v>
      </c>
      <c r="I283" s="37" t="s">
        <v>2705</v>
      </c>
      <c r="J283" s="25" t="s">
        <v>106</v>
      </c>
      <c r="K283" s="25" t="s">
        <v>13</v>
      </c>
      <c r="L283" s="25" t="s">
        <v>1665</v>
      </c>
      <c r="M283" s="27">
        <v>44617</v>
      </c>
      <c r="N283" s="38">
        <v>44720</v>
      </c>
      <c r="O283" s="26">
        <v>678280.45</v>
      </c>
      <c r="P283" s="26">
        <v>678280.45</v>
      </c>
      <c r="Q283" s="26">
        <f t="shared" si="4"/>
        <v>0</v>
      </c>
      <c r="R283" s="25" t="s">
        <v>107</v>
      </c>
      <c r="S283" s="25"/>
    </row>
    <row r="284" spans="1:19" x14ac:dyDescent="0.25">
      <c r="A284" s="36" t="s">
        <v>473</v>
      </c>
      <c r="B284" s="25" t="s">
        <v>900</v>
      </c>
      <c r="C284" s="25" t="s">
        <v>1028</v>
      </c>
      <c r="D284" s="25" t="s">
        <v>1280</v>
      </c>
      <c r="E284" s="37" t="s">
        <v>1543</v>
      </c>
      <c r="F284" s="25" t="s">
        <v>2981</v>
      </c>
      <c r="G284" s="25" t="s">
        <v>3378</v>
      </c>
      <c r="H284" s="37">
        <v>319746</v>
      </c>
      <c r="I284" s="37" t="s">
        <v>2706</v>
      </c>
      <c r="J284" s="25" t="s">
        <v>106</v>
      </c>
      <c r="K284" s="25" t="s">
        <v>13</v>
      </c>
      <c r="L284" s="25" t="s">
        <v>1665</v>
      </c>
      <c r="M284" s="27">
        <v>44617</v>
      </c>
      <c r="N284" s="38">
        <v>44683</v>
      </c>
      <c r="O284" s="26">
        <v>532586</v>
      </c>
      <c r="P284" s="26">
        <v>532586</v>
      </c>
      <c r="Q284" s="26">
        <f t="shared" si="4"/>
        <v>0</v>
      </c>
      <c r="R284" s="25" t="s">
        <v>107</v>
      </c>
      <c r="S284" s="25"/>
    </row>
    <row r="285" spans="1:19" x14ac:dyDescent="0.25">
      <c r="A285" s="36" t="s">
        <v>474</v>
      </c>
      <c r="B285" s="25" t="s">
        <v>3621</v>
      </c>
      <c r="C285" s="25" t="s">
        <v>1028</v>
      </c>
      <c r="D285" s="25" t="s">
        <v>1281</v>
      </c>
      <c r="E285" s="37" t="s">
        <v>211</v>
      </c>
      <c r="F285" s="25" t="s">
        <v>2981</v>
      </c>
      <c r="G285" s="25" t="s">
        <v>3378</v>
      </c>
      <c r="H285" s="37">
        <v>319750</v>
      </c>
      <c r="I285" s="37" t="s">
        <v>2707</v>
      </c>
      <c r="J285" s="25" t="s">
        <v>106</v>
      </c>
      <c r="K285" s="25" t="s">
        <v>13</v>
      </c>
      <c r="L285" s="25" t="s">
        <v>1665</v>
      </c>
      <c r="M285" s="27">
        <v>44617</v>
      </c>
      <c r="N285" s="38">
        <v>44721</v>
      </c>
      <c r="O285" s="26">
        <v>526386.80000000005</v>
      </c>
      <c r="P285" s="26">
        <v>526386.80000000005</v>
      </c>
      <c r="Q285" s="26">
        <f t="shared" si="4"/>
        <v>0</v>
      </c>
      <c r="R285" s="25" t="s">
        <v>107</v>
      </c>
      <c r="S285" s="25"/>
    </row>
    <row r="286" spans="1:19" x14ac:dyDescent="0.25">
      <c r="A286" s="36" t="s">
        <v>475</v>
      </c>
      <c r="B286" s="25" t="s">
        <v>266</v>
      </c>
      <c r="C286" s="25" t="s">
        <v>1028</v>
      </c>
      <c r="D286" s="25" t="s">
        <v>1282</v>
      </c>
      <c r="E286" s="37" t="s">
        <v>267</v>
      </c>
      <c r="F286" s="25" t="s">
        <v>2981</v>
      </c>
      <c r="G286" s="25" t="s">
        <v>3378</v>
      </c>
      <c r="H286" s="37">
        <v>319752</v>
      </c>
      <c r="I286" s="37" t="s">
        <v>2708</v>
      </c>
      <c r="J286" s="25" t="s">
        <v>106</v>
      </c>
      <c r="K286" s="25" t="s">
        <v>13</v>
      </c>
      <c r="L286" s="25" t="s">
        <v>1665</v>
      </c>
      <c r="M286" s="27">
        <v>44617</v>
      </c>
      <c r="N286" s="38">
        <v>44720</v>
      </c>
      <c r="O286" s="26">
        <v>607600</v>
      </c>
      <c r="P286" s="26">
        <v>607600</v>
      </c>
      <c r="Q286" s="26">
        <f t="shared" si="4"/>
        <v>0</v>
      </c>
      <c r="R286" s="25" t="s">
        <v>107</v>
      </c>
      <c r="S286" s="25"/>
    </row>
    <row r="287" spans="1:19" x14ac:dyDescent="0.25">
      <c r="A287" s="36" t="s">
        <v>476</v>
      </c>
      <c r="B287" s="25" t="s">
        <v>291</v>
      </c>
      <c r="C287" s="25" t="s">
        <v>1028</v>
      </c>
      <c r="D287" s="25" t="s">
        <v>1283</v>
      </c>
      <c r="E287" s="37">
        <v>1702574</v>
      </c>
      <c r="F287" s="25" t="s">
        <v>2981</v>
      </c>
      <c r="G287" s="25" t="s">
        <v>3378</v>
      </c>
      <c r="H287" s="37">
        <v>319764</v>
      </c>
      <c r="I287" s="37" t="s">
        <v>2709</v>
      </c>
      <c r="J287" s="25" t="s">
        <v>106</v>
      </c>
      <c r="K287" s="25" t="s">
        <v>13</v>
      </c>
      <c r="L287" s="25" t="s">
        <v>1665</v>
      </c>
      <c r="M287" s="27">
        <v>44617</v>
      </c>
      <c r="N287" s="38">
        <v>44684</v>
      </c>
      <c r="O287" s="26">
        <v>400000</v>
      </c>
      <c r="P287" s="26">
        <v>400000</v>
      </c>
      <c r="Q287" s="26">
        <f t="shared" si="4"/>
        <v>0</v>
      </c>
      <c r="R287" s="25" t="s">
        <v>107</v>
      </c>
      <c r="S287" s="25"/>
    </row>
    <row r="288" spans="1:19" x14ac:dyDescent="0.25">
      <c r="A288" s="36" t="s">
        <v>477</v>
      </c>
      <c r="B288" s="25" t="s">
        <v>240</v>
      </c>
      <c r="C288" s="25" t="s">
        <v>1028</v>
      </c>
      <c r="D288" s="25" t="s">
        <v>1284</v>
      </c>
      <c r="E288" s="37" t="s">
        <v>241</v>
      </c>
      <c r="F288" s="25" t="s">
        <v>2981</v>
      </c>
      <c r="G288" s="25" t="s">
        <v>3378</v>
      </c>
      <c r="H288" s="37">
        <v>319771</v>
      </c>
      <c r="I288" s="37" t="s">
        <v>3479</v>
      </c>
      <c r="J288" s="25" t="s">
        <v>106</v>
      </c>
      <c r="K288" s="25" t="s">
        <v>13</v>
      </c>
      <c r="L288" s="25" t="s">
        <v>1665</v>
      </c>
      <c r="M288" s="27">
        <v>44617</v>
      </c>
      <c r="N288" s="38">
        <v>44743</v>
      </c>
      <c r="O288" s="26">
        <v>750000</v>
      </c>
      <c r="P288" s="26">
        <v>750000</v>
      </c>
      <c r="Q288" s="26">
        <f t="shared" si="4"/>
        <v>0</v>
      </c>
      <c r="R288" s="25" t="s">
        <v>107</v>
      </c>
      <c r="S288" s="25"/>
    </row>
    <row r="289" spans="1:19" x14ac:dyDescent="0.25">
      <c r="A289" s="36" t="s">
        <v>478</v>
      </c>
      <c r="B289" s="25" t="s">
        <v>430</v>
      </c>
      <c r="C289" s="25" t="s">
        <v>1028</v>
      </c>
      <c r="D289" s="25" t="s">
        <v>1285</v>
      </c>
      <c r="E289" s="37">
        <v>1702404</v>
      </c>
      <c r="F289" s="25" t="s">
        <v>2981</v>
      </c>
      <c r="G289" s="25" t="s">
        <v>3378</v>
      </c>
      <c r="H289" s="37">
        <v>319778</v>
      </c>
      <c r="I289" s="37" t="s">
        <v>2710</v>
      </c>
      <c r="J289" s="25" t="s">
        <v>106</v>
      </c>
      <c r="K289" s="25" t="s">
        <v>13</v>
      </c>
      <c r="L289" s="25" t="s">
        <v>1665</v>
      </c>
      <c r="M289" s="27">
        <v>44617</v>
      </c>
      <c r="N289" s="38">
        <v>44719</v>
      </c>
      <c r="O289" s="26">
        <v>696836.49</v>
      </c>
      <c r="P289" s="26">
        <v>696836.49</v>
      </c>
      <c r="Q289" s="26">
        <f t="shared" si="4"/>
        <v>0</v>
      </c>
      <c r="R289" s="25" t="s">
        <v>107</v>
      </c>
      <c r="S289" s="25"/>
    </row>
    <row r="290" spans="1:19" x14ac:dyDescent="0.25">
      <c r="A290" s="36" t="s">
        <v>480</v>
      </c>
      <c r="B290" s="25" t="s">
        <v>3622</v>
      </c>
      <c r="C290" s="25" t="s">
        <v>1028</v>
      </c>
      <c r="D290" s="25" t="s">
        <v>1286</v>
      </c>
      <c r="E290" s="37" t="s">
        <v>185</v>
      </c>
      <c r="F290" s="25" t="s">
        <v>2981</v>
      </c>
      <c r="G290" s="25" t="s">
        <v>3378</v>
      </c>
      <c r="H290" s="37">
        <v>319779</v>
      </c>
      <c r="I290" s="37" t="s">
        <v>2711</v>
      </c>
      <c r="J290" s="25" t="s">
        <v>106</v>
      </c>
      <c r="K290" s="25" t="s">
        <v>13</v>
      </c>
      <c r="L290" s="25" t="s">
        <v>1665</v>
      </c>
      <c r="M290" s="27">
        <v>44617</v>
      </c>
      <c r="N290" s="38">
        <v>44720</v>
      </c>
      <c r="O290" s="26">
        <v>515200.5</v>
      </c>
      <c r="P290" s="26">
        <v>515200.5</v>
      </c>
      <c r="Q290" s="26">
        <f t="shared" si="4"/>
        <v>0</v>
      </c>
      <c r="R290" s="25" t="s">
        <v>107</v>
      </c>
      <c r="S290" s="25"/>
    </row>
    <row r="291" spans="1:19" x14ac:dyDescent="0.25">
      <c r="A291" s="36" t="s">
        <v>481</v>
      </c>
      <c r="B291" s="25" t="s">
        <v>3607</v>
      </c>
      <c r="C291" s="25" t="s">
        <v>1028</v>
      </c>
      <c r="D291" s="25" t="s">
        <v>1287</v>
      </c>
      <c r="E291" s="37" t="s">
        <v>1537</v>
      </c>
      <c r="F291" s="25" t="s">
        <v>2981</v>
      </c>
      <c r="G291" s="25" t="s">
        <v>3378</v>
      </c>
      <c r="H291" s="37">
        <v>319783</v>
      </c>
      <c r="I291" s="37" t="s">
        <v>2712</v>
      </c>
      <c r="J291" s="25" t="s">
        <v>106</v>
      </c>
      <c r="K291" s="25" t="s">
        <v>13</v>
      </c>
      <c r="L291" s="25" t="s">
        <v>1665</v>
      </c>
      <c r="M291" s="27">
        <v>44617</v>
      </c>
      <c r="N291" s="38">
        <v>44687</v>
      </c>
      <c r="O291" s="26">
        <v>149032</v>
      </c>
      <c r="P291" s="26">
        <v>149032</v>
      </c>
      <c r="Q291" s="26">
        <f t="shared" si="4"/>
        <v>0</v>
      </c>
      <c r="R291" s="25" t="s">
        <v>107</v>
      </c>
      <c r="S291" s="25"/>
    </row>
    <row r="292" spans="1:19" x14ac:dyDescent="0.25">
      <c r="A292" s="36" t="s">
        <v>483</v>
      </c>
      <c r="B292" s="25" t="s">
        <v>901</v>
      </c>
      <c r="C292" s="25" t="s">
        <v>1028</v>
      </c>
      <c r="D292" s="25" t="s">
        <v>1288</v>
      </c>
      <c r="E292" s="37" t="s">
        <v>1544</v>
      </c>
      <c r="F292" s="25" t="s">
        <v>2981</v>
      </c>
      <c r="G292" s="25" t="s">
        <v>3378</v>
      </c>
      <c r="H292" s="37">
        <v>319795</v>
      </c>
      <c r="I292" s="37" t="s">
        <v>3480</v>
      </c>
      <c r="J292" s="25" t="s">
        <v>106</v>
      </c>
      <c r="K292" s="25" t="s">
        <v>13</v>
      </c>
      <c r="L292" s="25" t="s">
        <v>1665</v>
      </c>
      <c r="M292" s="27">
        <v>44617</v>
      </c>
      <c r="N292" s="38">
        <v>44743</v>
      </c>
      <c r="O292" s="26">
        <v>263122.92</v>
      </c>
      <c r="P292" s="26">
        <v>263122.92</v>
      </c>
      <c r="Q292" s="26">
        <f t="shared" si="4"/>
        <v>0</v>
      </c>
      <c r="R292" s="25" t="s">
        <v>107</v>
      </c>
      <c r="S292" s="25"/>
    </row>
    <row r="293" spans="1:19" x14ac:dyDescent="0.25">
      <c r="A293" s="36" t="s">
        <v>484</v>
      </c>
      <c r="B293" s="25" t="s">
        <v>3623</v>
      </c>
      <c r="C293" s="25" t="s">
        <v>1028</v>
      </c>
      <c r="D293" s="25" t="s">
        <v>1289</v>
      </c>
      <c r="E293" s="37" t="s">
        <v>169</v>
      </c>
      <c r="F293" s="25" t="s">
        <v>2981</v>
      </c>
      <c r="G293" s="25" t="s">
        <v>3378</v>
      </c>
      <c r="H293" s="37">
        <v>319800</v>
      </c>
      <c r="I293" s="37" t="s">
        <v>2713</v>
      </c>
      <c r="J293" s="25" t="s">
        <v>106</v>
      </c>
      <c r="K293" s="25" t="s">
        <v>13</v>
      </c>
      <c r="L293" s="25" t="s">
        <v>1665</v>
      </c>
      <c r="M293" s="27">
        <v>44617</v>
      </c>
      <c r="N293" s="38">
        <v>44721</v>
      </c>
      <c r="O293" s="26">
        <v>205000</v>
      </c>
      <c r="P293" s="26">
        <v>205000</v>
      </c>
      <c r="Q293" s="26">
        <f t="shared" si="4"/>
        <v>0</v>
      </c>
      <c r="R293" s="25" t="s">
        <v>107</v>
      </c>
      <c r="S293" s="25"/>
    </row>
    <row r="294" spans="1:19" x14ac:dyDescent="0.25">
      <c r="A294" s="36" t="s">
        <v>485</v>
      </c>
      <c r="B294" s="25" t="s">
        <v>3624</v>
      </c>
      <c r="C294" s="25" t="s">
        <v>1028</v>
      </c>
      <c r="D294" s="25" t="s">
        <v>1290</v>
      </c>
      <c r="E294" s="37" t="s">
        <v>1545</v>
      </c>
      <c r="F294" s="25" t="s">
        <v>2981</v>
      </c>
      <c r="G294" s="25" t="s">
        <v>3378</v>
      </c>
      <c r="H294" s="37">
        <v>319809</v>
      </c>
      <c r="I294" s="37" t="s">
        <v>2714</v>
      </c>
      <c r="J294" s="25" t="s">
        <v>106</v>
      </c>
      <c r="K294" s="25" t="s">
        <v>13</v>
      </c>
      <c r="L294" s="25" t="s">
        <v>1665</v>
      </c>
      <c r="M294" s="27">
        <v>44617</v>
      </c>
      <c r="N294" s="38">
        <v>44722</v>
      </c>
      <c r="O294" s="26">
        <v>745688.48</v>
      </c>
      <c r="P294" s="26">
        <v>745688.48</v>
      </c>
      <c r="Q294" s="26">
        <f t="shared" si="4"/>
        <v>0</v>
      </c>
      <c r="R294" s="25" t="s">
        <v>107</v>
      </c>
      <c r="S294" s="25"/>
    </row>
    <row r="295" spans="1:19" x14ac:dyDescent="0.25">
      <c r="A295" s="36" t="s">
        <v>486</v>
      </c>
      <c r="B295" s="25" t="s">
        <v>3607</v>
      </c>
      <c r="C295" s="25" t="s">
        <v>1028</v>
      </c>
      <c r="D295" s="25" t="s">
        <v>1291</v>
      </c>
      <c r="E295" s="37" t="s">
        <v>1537</v>
      </c>
      <c r="F295" s="25" t="s">
        <v>2981</v>
      </c>
      <c r="G295" s="25" t="s">
        <v>3378</v>
      </c>
      <c r="H295" s="37">
        <v>319816</v>
      </c>
      <c r="I295" s="37" t="s">
        <v>2715</v>
      </c>
      <c r="J295" s="25" t="s">
        <v>106</v>
      </c>
      <c r="K295" s="25" t="s">
        <v>13</v>
      </c>
      <c r="L295" s="25" t="s">
        <v>1665</v>
      </c>
      <c r="M295" s="27">
        <v>44617</v>
      </c>
      <c r="N295" s="38">
        <v>44684</v>
      </c>
      <c r="O295" s="26">
        <v>750000</v>
      </c>
      <c r="P295" s="26">
        <v>750000</v>
      </c>
      <c r="Q295" s="26">
        <f t="shared" si="4"/>
        <v>0</v>
      </c>
      <c r="R295" s="25" t="s">
        <v>107</v>
      </c>
      <c r="S295" s="25"/>
    </row>
    <row r="296" spans="1:19" x14ac:dyDescent="0.25">
      <c r="A296" s="36" t="s">
        <v>487</v>
      </c>
      <c r="B296" s="25" t="s">
        <v>3625</v>
      </c>
      <c r="C296" s="25" t="s">
        <v>1028</v>
      </c>
      <c r="D296" s="25" t="s">
        <v>1292</v>
      </c>
      <c r="E296" s="37" t="s">
        <v>197</v>
      </c>
      <c r="F296" s="25" t="s">
        <v>2981</v>
      </c>
      <c r="G296" s="25" t="s">
        <v>3378</v>
      </c>
      <c r="H296" s="37">
        <v>319818</v>
      </c>
      <c r="I296" s="37" t="s">
        <v>2716</v>
      </c>
      <c r="J296" s="25" t="s">
        <v>106</v>
      </c>
      <c r="K296" s="25" t="s">
        <v>13</v>
      </c>
      <c r="L296" s="25" t="s">
        <v>1665</v>
      </c>
      <c r="M296" s="27">
        <v>44617</v>
      </c>
      <c r="N296" s="38">
        <v>44720</v>
      </c>
      <c r="O296" s="26">
        <v>669450</v>
      </c>
      <c r="P296" s="26">
        <v>669450</v>
      </c>
      <c r="Q296" s="26">
        <f t="shared" si="4"/>
        <v>0</v>
      </c>
      <c r="R296" s="25" t="s">
        <v>107</v>
      </c>
      <c r="S296" s="25"/>
    </row>
    <row r="297" spans="1:19" x14ac:dyDescent="0.25">
      <c r="A297" s="36" t="s">
        <v>488</v>
      </c>
      <c r="B297" s="25" t="s">
        <v>383</v>
      </c>
      <c r="C297" s="25" t="s">
        <v>1028</v>
      </c>
      <c r="D297" s="25" t="s">
        <v>1293</v>
      </c>
      <c r="E297" s="37">
        <v>1702507</v>
      </c>
      <c r="F297" s="25" t="s">
        <v>2981</v>
      </c>
      <c r="G297" s="25" t="s">
        <v>3378</v>
      </c>
      <c r="H297" s="37">
        <v>319845</v>
      </c>
      <c r="I297" s="37" t="s">
        <v>2717</v>
      </c>
      <c r="J297" s="25" t="s">
        <v>106</v>
      </c>
      <c r="K297" s="25" t="s">
        <v>13</v>
      </c>
      <c r="L297" s="25" t="s">
        <v>1665</v>
      </c>
      <c r="M297" s="27">
        <v>44617</v>
      </c>
      <c r="N297" s="38">
        <v>44725</v>
      </c>
      <c r="O297" s="26">
        <v>420132</v>
      </c>
      <c r="P297" s="26">
        <v>420132</v>
      </c>
      <c r="Q297" s="26">
        <f t="shared" si="4"/>
        <v>0</v>
      </c>
      <c r="R297" s="25" t="s">
        <v>107</v>
      </c>
      <c r="S297" s="25"/>
    </row>
    <row r="298" spans="1:19" x14ac:dyDescent="0.25">
      <c r="A298" s="36" t="s">
        <v>489</v>
      </c>
      <c r="B298" s="25" t="s">
        <v>427</v>
      </c>
      <c r="C298" s="25" t="s">
        <v>1028</v>
      </c>
      <c r="D298" s="25" t="s">
        <v>1294</v>
      </c>
      <c r="E298" s="37">
        <v>1800233</v>
      </c>
      <c r="F298" s="25" t="s">
        <v>2981</v>
      </c>
      <c r="G298" s="25" t="s">
        <v>3378</v>
      </c>
      <c r="H298" s="37">
        <v>319851</v>
      </c>
      <c r="I298" s="37" t="s">
        <v>2718</v>
      </c>
      <c r="J298" s="25" t="s">
        <v>106</v>
      </c>
      <c r="K298" s="25" t="s">
        <v>13</v>
      </c>
      <c r="L298" s="25" t="s">
        <v>1665</v>
      </c>
      <c r="M298" s="27">
        <v>44617</v>
      </c>
      <c r="N298" s="38">
        <v>44721</v>
      </c>
      <c r="O298" s="26">
        <v>500000</v>
      </c>
      <c r="P298" s="26">
        <v>500000</v>
      </c>
      <c r="Q298" s="26">
        <f t="shared" si="4"/>
        <v>0</v>
      </c>
      <c r="R298" s="25" t="s">
        <v>107</v>
      </c>
      <c r="S298" s="25"/>
    </row>
    <row r="299" spans="1:19" x14ac:dyDescent="0.25">
      <c r="A299" s="36" t="s">
        <v>490</v>
      </c>
      <c r="B299" s="25" t="s">
        <v>901</v>
      </c>
      <c r="C299" s="25" t="s">
        <v>1028</v>
      </c>
      <c r="D299" s="25" t="s">
        <v>1295</v>
      </c>
      <c r="E299" s="37" t="s">
        <v>1544</v>
      </c>
      <c r="F299" s="25" t="s">
        <v>2981</v>
      </c>
      <c r="G299" s="25" t="s">
        <v>3378</v>
      </c>
      <c r="H299" s="37">
        <v>319857</v>
      </c>
      <c r="I299" s="37" t="s">
        <v>3481</v>
      </c>
      <c r="J299" s="25" t="s">
        <v>106</v>
      </c>
      <c r="K299" s="25" t="s">
        <v>13</v>
      </c>
      <c r="L299" s="25" t="s">
        <v>1665</v>
      </c>
      <c r="M299" s="27">
        <v>44617</v>
      </c>
      <c r="N299" s="38">
        <v>44743</v>
      </c>
      <c r="O299" s="26">
        <v>562800</v>
      </c>
      <c r="P299" s="26">
        <v>562800</v>
      </c>
      <c r="Q299" s="26">
        <f t="shared" si="4"/>
        <v>0</v>
      </c>
      <c r="R299" s="25" t="s">
        <v>107</v>
      </c>
      <c r="S299" s="25"/>
    </row>
    <row r="300" spans="1:19" x14ac:dyDescent="0.25">
      <c r="A300" s="36" t="s">
        <v>491</v>
      </c>
      <c r="B300" s="25" t="s">
        <v>3606</v>
      </c>
      <c r="C300" s="25" t="s">
        <v>1028</v>
      </c>
      <c r="D300" s="25" t="s">
        <v>1296</v>
      </c>
      <c r="E300" s="37" t="s">
        <v>144</v>
      </c>
      <c r="F300" s="25" t="s">
        <v>2981</v>
      </c>
      <c r="G300" s="25" t="s">
        <v>3378</v>
      </c>
      <c r="H300" s="37">
        <v>319863</v>
      </c>
      <c r="I300" s="37" t="s">
        <v>2719</v>
      </c>
      <c r="J300" s="25" t="s">
        <v>106</v>
      </c>
      <c r="K300" s="25" t="s">
        <v>13</v>
      </c>
      <c r="L300" s="25" t="s">
        <v>1665</v>
      </c>
      <c r="M300" s="27">
        <v>44617</v>
      </c>
      <c r="N300" s="38">
        <v>44721</v>
      </c>
      <c r="O300" s="26">
        <v>276500</v>
      </c>
      <c r="P300" s="26">
        <v>276500</v>
      </c>
      <c r="Q300" s="26">
        <f t="shared" si="4"/>
        <v>0</v>
      </c>
      <c r="R300" s="25" t="s">
        <v>107</v>
      </c>
      <c r="S300" s="25"/>
    </row>
    <row r="301" spans="1:19" x14ac:dyDescent="0.25">
      <c r="A301" s="36" t="s">
        <v>493</v>
      </c>
      <c r="B301" s="25" t="s">
        <v>440</v>
      </c>
      <c r="C301" s="25" t="s">
        <v>1028</v>
      </c>
      <c r="D301" s="25" t="s">
        <v>1297</v>
      </c>
      <c r="E301" s="37">
        <v>1602199</v>
      </c>
      <c r="F301" s="25" t="s">
        <v>2981</v>
      </c>
      <c r="G301" s="25" t="s">
        <v>3378</v>
      </c>
      <c r="H301" s="37">
        <v>319865</v>
      </c>
      <c r="I301" s="37" t="s">
        <v>2599</v>
      </c>
      <c r="J301" s="25" t="s">
        <v>106</v>
      </c>
      <c r="K301" s="25" t="s">
        <v>13</v>
      </c>
      <c r="L301" s="25" t="s">
        <v>1665</v>
      </c>
      <c r="M301" s="27">
        <v>44617</v>
      </c>
      <c r="N301" s="38">
        <v>44720</v>
      </c>
      <c r="O301" s="26">
        <v>410209</v>
      </c>
      <c r="P301" s="26">
        <v>410209</v>
      </c>
      <c r="Q301" s="26">
        <f t="shared" si="4"/>
        <v>0</v>
      </c>
      <c r="R301" s="25" t="s">
        <v>107</v>
      </c>
      <c r="S301" s="25"/>
    </row>
    <row r="302" spans="1:19" x14ac:dyDescent="0.25">
      <c r="A302" s="36" t="s">
        <v>494</v>
      </c>
      <c r="B302" s="25" t="s">
        <v>3606</v>
      </c>
      <c r="C302" s="25" t="s">
        <v>1028</v>
      </c>
      <c r="D302" s="25" t="s">
        <v>1298</v>
      </c>
      <c r="E302" s="37" t="s">
        <v>144</v>
      </c>
      <c r="F302" s="25" t="s">
        <v>2981</v>
      </c>
      <c r="G302" s="25" t="s">
        <v>3378</v>
      </c>
      <c r="H302" s="37">
        <v>319880</v>
      </c>
      <c r="I302" s="37" t="s">
        <v>2720</v>
      </c>
      <c r="J302" s="25" t="s">
        <v>106</v>
      </c>
      <c r="K302" s="25" t="s">
        <v>13</v>
      </c>
      <c r="L302" s="25" t="s">
        <v>1665</v>
      </c>
      <c r="M302" s="27">
        <v>44617</v>
      </c>
      <c r="N302" s="38">
        <v>44684</v>
      </c>
      <c r="O302" s="26">
        <v>638794</v>
      </c>
      <c r="P302" s="26">
        <v>638794</v>
      </c>
      <c r="Q302" s="26">
        <f t="shared" si="4"/>
        <v>0</v>
      </c>
      <c r="R302" s="25" t="s">
        <v>107</v>
      </c>
      <c r="S302" s="25"/>
    </row>
    <row r="303" spans="1:19" x14ac:dyDescent="0.25">
      <c r="A303" s="36" t="s">
        <v>496</v>
      </c>
      <c r="B303" s="25" t="s">
        <v>902</v>
      </c>
      <c r="C303" s="25" t="s">
        <v>1028</v>
      </c>
      <c r="D303" s="25" t="s">
        <v>1299</v>
      </c>
      <c r="E303" s="37" t="s">
        <v>1546</v>
      </c>
      <c r="F303" s="25" t="s">
        <v>2981</v>
      </c>
      <c r="G303" s="25" t="s">
        <v>3378</v>
      </c>
      <c r="H303" s="37">
        <v>319890</v>
      </c>
      <c r="I303" s="37" t="s">
        <v>2721</v>
      </c>
      <c r="J303" s="25" t="s">
        <v>106</v>
      </c>
      <c r="K303" s="25" t="s">
        <v>13</v>
      </c>
      <c r="L303" s="25" t="s">
        <v>1665</v>
      </c>
      <c r="M303" s="27">
        <v>44617</v>
      </c>
      <c r="N303" s="38">
        <v>44725</v>
      </c>
      <c r="O303" s="26">
        <v>747000</v>
      </c>
      <c r="P303" s="26">
        <v>747000</v>
      </c>
      <c r="Q303" s="26">
        <f t="shared" si="4"/>
        <v>0</v>
      </c>
      <c r="R303" s="25" t="s">
        <v>107</v>
      </c>
      <c r="S303" s="25"/>
    </row>
    <row r="304" spans="1:19" x14ac:dyDescent="0.25">
      <c r="A304" s="36" t="s">
        <v>498</v>
      </c>
      <c r="B304" s="25" t="s">
        <v>903</v>
      </c>
      <c r="C304" s="25" t="s">
        <v>1028</v>
      </c>
      <c r="D304" s="25" t="s">
        <v>1300</v>
      </c>
      <c r="E304" s="37">
        <v>1800362</v>
      </c>
      <c r="F304" s="25" t="s">
        <v>2981</v>
      </c>
      <c r="G304" s="25" t="s">
        <v>3378</v>
      </c>
      <c r="H304" s="37">
        <v>319907</v>
      </c>
      <c r="I304" s="37" t="s">
        <v>2722</v>
      </c>
      <c r="J304" s="25" t="s">
        <v>106</v>
      </c>
      <c r="K304" s="25" t="s">
        <v>13</v>
      </c>
      <c r="L304" s="25" t="s">
        <v>1665</v>
      </c>
      <c r="M304" s="27">
        <v>44617</v>
      </c>
      <c r="N304" s="38">
        <v>44683</v>
      </c>
      <c r="O304" s="26">
        <v>723279.7</v>
      </c>
      <c r="P304" s="26">
        <v>723279.7</v>
      </c>
      <c r="Q304" s="26">
        <f t="shared" si="4"/>
        <v>0</v>
      </c>
      <c r="R304" s="25" t="s">
        <v>107</v>
      </c>
      <c r="S304" s="25"/>
    </row>
    <row r="305" spans="1:19" x14ac:dyDescent="0.25">
      <c r="A305" s="36" t="s">
        <v>499</v>
      </c>
      <c r="B305" s="25" t="s">
        <v>383</v>
      </c>
      <c r="C305" s="25" t="s">
        <v>1028</v>
      </c>
      <c r="D305" s="25" t="s">
        <v>1301</v>
      </c>
      <c r="E305" s="37">
        <v>1702507</v>
      </c>
      <c r="F305" s="25" t="s">
        <v>2981</v>
      </c>
      <c r="G305" s="25" t="s">
        <v>3378</v>
      </c>
      <c r="H305" s="37">
        <v>319921</v>
      </c>
      <c r="I305" s="37" t="s">
        <v>2723</v>
      </c>
      <c r="J305" s="25" t="s">
        <v>106</v>
      </c>
      <c r="K305" s="25" t="s">
        <v>13</v>
      </c>
      <c r="L305" s="25" t="s">
        <v>1665</v>
      </c>
      <c r="M305" s="27">
        <v>44617</v>
      </c>
      <c r="N305" s="38">
        <v>44725</v>
      </c>
      <c r="O305" s="26">
        <v>174318</v>
      </c>
      <c r="P305" s="26">
        <v>174318</v>
      </c>
      <c r="Q305" s="26">
        <f t="shared" si="4"/>
        <v>0</v>
      </c>
      <c r="R305" s="25" t="s">
        <v>107</v>
      </c>
      <c r="S305" s="25"/>
    </row>
    <row r="306" spans="1:19" x14ac:dyDescent="0.25">
      <c r="A306" s="36" t="s">
        <v>500</v>
      </c>
      <c r="B306" s="25" t="s">
        <v>295</v>
      </c>
      <c r="C306" s="25" t="s">
        <v>1028</v>
      </c>
      <c r="D306" s="25" t="s">
        <v>1302</v>
      </c>
      <c r="E306" s="37">
        <v>1602717</v>
      </c>
      <c r="F306" s="25" t="s">
        <v>2981</v>
      </c>
      <c r="G306" s="25" t="s">
        <v>3378</v>
      </c>
      <c r="H306" s="37">
        <v>319922</v>
      </c>
      <c r="I306" s="37" t="s">
        <v>2724</v>
      </c>
      <c r="J306" s="25" t="s">
        <v>106</v>
      </c>
      <c r="K306" s="25" t="s">
        <v>13</v>
      </c>
      <c r="L306" s="25" t="s">
        <v>1665</v>
      </c>
      <c r="M306" s="27">
        <v>44617</v>
      </c>
      <c r="N306" s="38">
        <v>44693</v>
      </c>
      <c r="O306" s="26">
        <v>734499</v>
      </c>
      <c r="P306" s="26">
        <v>734499</v>
      </c>
      <c r="Q306" s="26">
        <f t="shared" si="4"/>
        <v>0</v>
      </c>
      <c r="R306" s="25" t="s">
        <v>107</v>
      </c>
      <c r="S306" s="25"/>
    </row>
    <row r="307" spans="1:19" x14ac:dyDescent="0.25">
      <c r="A307" s="36" t="s">
        <v>501</v>
      </c>
      <c r="B307" s="25" t="s">
        <v>447</v>
      </c>
      <c r="C307" s="25" t="s">
        <v>1028</v>
      </c>
      <c r="D307" s="25" t="s">
        <v>1303</v>
      </c>
      <c r="E307" s="37">
        <v>1703373</v>
      </c>
      <c r="F307" s="25" t="s">
        <v>2981</v>
      </c>
      <c r="G307" s="25" t="s">
        <v>3378</v>
      </c>
      <c r="H307" s="37">
        <v>319930</v>
      </c>
      <c r="I307" s="37" t="s">
        <v>2725</v>
      </c>
      <c r="J307" s="25" t="s">
        <v>106</v>
      </c>
      <c r="K307" s="25" t="s">
        <v>13</v>
      </c>
      <c r="L307" s="25" t="s">
        <v>1665</v>
      </c>
      <c r="M307" s="27">
        <v>44617</v>
      </c>
      <c r="N307" s="38">
        <v>44683</v>
      </c>
      <c r="O307" s="26">
        <v>357000</v>
      </c>
      <c r="P307" s="26">
        <v>357000</v>
      </c>
      <c r="Q307" s="26">
        <f t="shared" si="4"/>
        <v>0</v>
      </c>
      <c r="R307" s="25" t="s">
        <v>107</v>
      </c>
      <c r="S307" s="25"/>
    </row>
    <row r="308" spans="1:19" x14ac:dyDescent="0.25">
      <c r="A308" s="36" t="s">
        <v>503</v>
      </c>
      <c r="B308" s="25" t="s">
        <v>3606</v>
      </c>
      <c r="C308" s="25" t="s">
        <v>1028</v>
      </c>
      <c r="D308" s="25" t="s">
        <v>1304</v>
      </c>
      <c r="E308" s="37" t="s">
        <v>144</v>
      </c>
      <c r="F308" s="25" t="s">
        <v>2981</v>
      </c>
      <c r="G308" s="25" t="s">
        <v>3378</v>
      </c>
      <c r="H308" s="37">
        <v>319938</v>
      </c>
      <c r="I308" s="37" t="s">
        <v>2726</v>
      </c>
      <c r="J308" s="25" t="s">
        <v>106</v>
      </c>
      <c r="K308" s="25" t="s">
        <v>13</v>
      </c>
      <c r="L308" s="25" t="s">
        <v>1665</v>
      </c>
      <c r="M308" s="27">
        <v>44617</v>
      </c>
      <c r="N308" s="38">
        <v>44684</v>
      </c>
      <c r="O308" s="26">
        <v>750000</v>
      </c>
      <c r="P308" s="26">
        <v>750000</v>
      </c>
      <c r="Q308" s="26">
        <f t="shared" si="4"/>
        <v>0</v>
      </c>
      <c r="R308" s="25" t="s">
        <v>107</v>
      </c>
      <c r="S308" s="25"/>
    </row>
    <row r="309" spans="1:19" x14ac:dyDescent="0.25">
      <c r="A309" s="36" t="s">
        <v>504</v>
      </c>
      <c r="B309" s="25" t="s">
        <v>904</v>
      </c>
      <c r="C309" s="25" t="s">
        <v>1028</v>
      </c>
      <c r="D309" s="25" t="s">
        <v>1305</v>
      </c>
      <c r="E309" s="37" t="s">
        <v>1547</v>
      </c>
      <c r="F309" s="25" t="s">
        <v>2981</v>
      </c>
      <c r="G309" s="25" t="s">
        <v>3378</v>
      </c>
      <c r="H309" s="37">
        <v>319941</v>
      </c>
      <c r="I309" s="37" t="s">
        <v>3482</v>
      </c>
      <c r="J309" s="25" t="s">
        <v>106</v>
      </c>
      <c r="K309" s="25" t="s">
        <v>13</v>
      </c>
      <c r="L309" s="25" t="s">
        <v>1665</v>
      </c>
      <c r="M309" s="27">
        <v>44617</v>
      </c>
      <c r="N309" s="38">
        <v>44743</v>
      </c>
      <c r="O309" s="26">
        <v>387000</v>
      </c>
      <c r="P309" s="26">
        <v>387000</v>
      </c>
      <c r="Q309" s="26">
        <f t="shared" si="4"/>
        <v>0</v>
      </c>
      <c r="R309" s="25" t="s">
        <v>107</v>
      </c>
      <c r="S309" s="25"/>
    </row>
    <row r="310" spans="1:19" x14ac:dyDescent="0.25">
      <c r="A310" s="36" t="s">
        <v>505</v>
      </c>
      <c r="B310" s="25" t="s">
        <v>252</v>
      </c>
      <c r="C310" s="25" t="s">
        <v>1028</v>
      </c>
      <c r="D310" s="25" t="s">
        <v>1306</v>
      </c>
      <c r="E310" s="37">
        <v>1703107</v>
      </c>
      <c r="F310" s="25" t="s">
        <v>2981</v>
      </c>
      <c r="G310" s="25" t="s">
        <v>3378</v>
      </c>
      <c r="H310" s="37">
        <v>319942</v>
      </c>
      <c r="I310" s="37" t="s">
        <v>2727</v>
      </c>
      <c r="J310" s="25" t="s">
        <v>106</v>
      </c>
      <c r="K310" s="25" t="s">
        <v>13</v>
      </c>
      <c r="L310" s="25" t="s">
        <v>1665</v>
      </c>
      <c r="M310" s="27">
        <v>44617</v>
      </c>
      <c r="N310" s="38">
        <v>44699</v>
      </c>
      <c r="O310" s="26">
        <v>680000</v>
      </c>
      <c r="P310" s="26">
        <v>680000</v>
      </c>
      <c r="Q310" s="26">
        <f t="shared" si="4"/>
        <v>0</v>
      </c>
      <c r="R310" s="25" t="s">
        <v>107</v>
      </c>
      <c r="S310" s="25"/>
    </row>
    <row r="311" spans="1:19" x14ac:dyDescent="0.25">
      <c r="A311" s="36" t="s">
        <v>506</v>
      </c>
      <c r="B311" s="25" t="s">
        <v>383</v>
      </c>
      <c r="C311" s="25" t="s">
        <v>1028</v>
      </c>
      <c r="D311" s="25" t="s">
        <v>1307</v>
      </c>
      <c r="E311" s="37">
        <v>1702507</v>
      </c>
      <c r="F311" s="25" t="s">
        <v>2981</v>
      </c>
      <c r="G311" s="25" t="s">
        <v>3378</v>
      </c>
      <c r="H311" s="37">
        <v>319966</v>
      </c>
      <c r="I311" s="37" t="s">
        <v>2728</v>
      </c>
      <c r="J311" s="25" t="s">
        <v>106</v>
      </c>
      <c r="K311" s="25" t="s">
        <v>13</v>
      </c>
      <c r="L311" s="25" t="s">
        <v>1665</v>
      </c>
      <c r="M311" s="27">
        <v>44617</v>
      </c>
      <c r="N311" s="38">
        <v>44725</v>
      </c>
      <c r="O311" s="26">
        <v>115000</v>
      </c>
      <c r="P311" s="26">
        <v>115000</v>
      </c>
      <c r="Q311" s="26">
        <f t="shared" si="4"/>
        <v>0</v>
      </c>
      <c r="R311" s="25" t="s">
        <v>107</v>
      </c>
      <c r="S311" s="25"/>
    </row>
    <row r="312" spans="1:19" x14ac:dyDescent="0.25">
      <c r="A312" s="36" t="s">
        <v>507</v>
      </c>
      <c r="B312" s="25" t="s">
        <v>295</v>
      </c>
      <c r="C312" s="25" t="s">
        <v>1028</v>
      </c>
      <c r="D312" s="25" t="s">
        <v>1308</v>
      </c>
      <c r="E312" s="37">
        <v>1602717</v>
      </c>
      <c r="F312" s="25" t="s">
        <v>2981</v>
      </c>
      <c r="G312" s="25" t="s">
        <v>3378</v>
      </c>
      <c r="H312" s="37">
        <v>319989</v>
      </c>
      <c r="I312" s="37" t="s">
        <v>2729</v>
      </c>
      <c r="J312" s="25" t="s">
        <v>106</v>
      </c>
      <c r="K312" s="25" t="s">
        <v>13</v>
      </c>
      <c r="L312" s="25" t="s">
        <v>1665</v>
      </c>
      <c r="M312" s="27">
        <v>44617</v>
      </c>
      <c r="N312" s="38">
        <v>44721</v>
      </c>
      <c r="O312" s="26">
        <v>591434</v>
      </c>
      <c r="P312" s="26">
        <v>591434</v>
      </c>
      <c r="Q312" s="26">
        <f t="shared" si="4"/>
        <v>0</v>
      </c>
      <c r="R312" s="25" t="s">
        <v>107</v>
      </c>
      <c r="S312" s="25"/>
    </row>
    <row r="313" spans="1:19" x14ac:dyDescent="0.25">
      <c r="A313" s="36" t="s">
        <v>508</v>
      </c>
      <c r="B313" s="25" t="s">
        <v>430</v>
      </c>
      <c r="C313" s="25" t="s">
        <v>1028</v>
      </c>
      <c r="D313" s="25" t="s">
        <v>1309</v>
      </c>
      <c r="E313" s="37">
        <v>1702404</v>
      </c>
      <c r="F313" s="25" t="s">
        <v>2981</v>
      </c>
      <c r="G313" s="25" t="s">
        <v>3378</v>
      </c>
      <c r="H313" s="37">
        <v>319992</v>
      </c>
      <c r="I313" s="37" t="s">
        <v>2730</v>
      </c>
      <c r="J313" s="25" t="s">
        <v>106</v>
      </c>
      <c r="K313" s="25" t="s">
        <v>13</v>
      </c>
      <c r="L313" s="25" t="s">
        <v>1665</v>
      </c>
      <c r="M313" s="27">
        <v>44617</v>
      </c>
      <c r="N313" s="38">
        <v>44720</v>
      </c>
      <c r="O313" s="26">
        <v>592000</v>
      </c>
      <c r="P313" s="26">
        <v>592000</v>
      </c>
      <c r="Q313" s="26">
        <f t="shared" si="4"/>
        <v>0</v>
      </c>
      <c r="R313" s="25" t="s">
        <v>107</v>
      </c>
      <c r="S313" s="25"/>
    </row>
    <row r="314" spans="1:19" x14ac:dyDescent="0.25">
      <c r="A314" s="36" t="s">
        <v>509</v>
      </c>
      <c r="B314" s="25" t="s">
        <v>495</v>
      </c>
      <c r="C314" s="25" t="s">
        <v>1028</v>
      </c>
      <c r="D314" s="25" t="s">
        <v>1310</v>
      </c>
      <c r="E314" s="37">
        <v>1800273</v>
      </c>
      <c r="F314" s="25" t="s">
        <v>2981</v>
      </c>
      <c r="G314" s="25" t="s">
        <v>3378</v>
      </c>
      <c r="H314" s="37">
        <v>319996</v>
      </c>
      <c r="I314" s="37" t="s">
        <v>2731</v>
      </c>
      <c r="J314" s="25" t="s">
        <v>106</v>
      </c>
      <c r="K314" s="25" t="s">
        <v>13</v>
      </c>
      <c r="L314" s="25" t="s">
        <v>1665</v>
      </c>
      <c r="M314" s="27">
        <v>44617</v>
      </c>
      <c r="N314" s="38">
        <v>44683</v>
      </c>
      <c r="O314" s="26">
        <v>703000</v>
      </c>
      <c r="P314" s="26">
        <v>703000</v>
      </c>
      <c r="Q314" s="26">
        <f t="shared" si="4"/>
        <v>0</v>
      </c>
      <c r="R314" s="25" t="s">
        <v>107</v>
      </c>
      <c r="S314" s="25"/>
    </row>
    <row r="315" spans="1:19" x14ac:dyDescent="0.25">
      <c r="A315" s="36" t="s">
        <v>510</v>
      </c>
      <c r="B315" s="25" t="s">
        <v>905</v>
      </c>
      <c r="C315" s="25" t="s">
        <v>1028</v>
      </c>
      <c r="D315" s="25" t="s">
        <v>1311</v>
      </c>
      <c r="E315" s="37">
        <v>1800162</v>
      </c>
      <c r="F315" s="25" t="s">
        <v>2981</v>
      </c>
      <c r="G315" s="25" t="s">
        <v>3378</v>
      </c>
      <c r="H315" s="37">
        <v>319997</v>
      </c>
      <c r="I315" s="37" t="s">
        <v>2732</v>
      </c>
      <c r="J315" s="25" t="s">
        <v>106</v>
      </c>
      <c r="K315" s="25" t="s">
        <v>13</v>
      </c>
      <c r="L315" s="25" t="s">
        <v>1665</v>
      </c>
      <c r="M315" s="27">
        <v>44617</v>
      </c>
      <c r="N315" s="38">
        <v>44719</v>
      </c>
      <c r="O315" s="26">
        <v>593400</v>
      </c>
      <c r="P315" s="26">
        <v>593400</v>
      </c>
      <c r="Q315" s="26">
        <f t="shared" si="4"/>
        <v>0</v>
      </c>
      <c r="R315" s="25" t="s">
        <v>107</v>
      </c>
      <c r="S315" s="25"/>
    </row>
    <row r="316" spans="1:19" x14ac:dyDescent="0.25">
      <c r="A316" s="36" t="s">
        <v>511</v>
      </c>
      <c r="B316" s="25" t="s">
        <v>893</v>
      </c>
      <c r="C316" s="25" t="s">
        <v>1028</v>
      </c>
      <c r="D316" s="25" t="s">
        <v>1312</v>
      </c>
      <c r="E316" s="37">
        <v>1700016</v>
      </c>
      <c r="F316" s="25" t="s">
        <v>2981</v>
      </c>
      <c r="G316" s="25" t="s">
        <v>3378</v>
      </c>
      <c r="H316" s="37">
        <v>320004</v>
      </c>
      <c r="I316" s="37" t="s">
        <v>3483</v>
      </c>
      <c r="J316" s="25" t="s">
        <v>106</v>
      </c>
      <c r="K316" s="25" t="s">
        <v>13</v>
      </c>
      <c r="L316" s="25" t="s">
        <v>1665</v>
      </c>
      <c r="M316" s="27">
        <v>44617</v>
      </c>
      <c r="N316" s="38">
        <v>44750</v>
      </c>
      <c r="O316" s="26">
        <v>341000</v>
      </c>
      <c r="P316" s="26">
        <v>341000</v>
      </c>
      <c r="Q316" s="26">
        <f t="shared" si="4"/>
        <v>0</v>
      </c>
      <c r="R316" s="25" t="s">
        <v>107</v>
      </c>
      <c r="S316" s="25"/>
    </row>
    <row r="317" spans="1:19" x14ac:dyDescent="0.25">
      <c r="A317" s="36" t="s">
        <v>512</v>
      </c>
      <c r="B317" s="25" t="s">
        <v>906</v>
      </c>
      <c r="C317" s="25" t="s">
        <v>1028</v>
      </c>
      <c r="D317" s="25" t="s">
        <v>1313</v>
      </c>
      <c r="E317" s="37" t="s">
        <v>1548</v>
      </c>
      <c r="F317" s="25" t="s">
        <v>2981</v>
      </c>
      <c r="G317" s="25" t="s">
        <v>3378</v>
      </c>
      <c r="H317" s="37">
        <v>320012</v>
      </c>
      <c r="I317" s="37" t="s">
        <v>2733</v>
      </c>
      <c r="J317" s="25" t="s">
        <v>106</v>
      </c>
      <c r="K317" s="25" t="s">
        <v>13</v>
      </c>
      <c r="L317" s="25" t="s">
        <v>1665</v>
      </c>
      <c r="M317" s="27">
        <v>44617</v>
      </c>
      <c r="N317" s="38">
        <v>44721</v>
      </c>
      <c r="O317" s="26">
        <v>675676.74</v>
      </c>
      <c r="P317" s="26">
        <v>675676.74</v>
      </c>
      <c r="Q317" s="26">
        <f t="shared" si="4"/>
        <v>0</v>
      </c>
      <c r="R317" s="25" t="s">
        <v>107</v>
      </c>
      <c r="S317" s="25"/>
    </row>
    <row r="318" spans="1:19" x14ac:dyDescent="0.25">
      <c r="A318" s="36" t="s">
        <v>513</v>
      </c>
      <c r="B318" s="25" t="s">
        <v>3623</v>
      </c>
      <c r="C318" s="25" t="s">
        <v>1028</v>
      </c>
      <c r="D318" s="25" t="s">
        <v>1314</v>
      </c>
      <c r="E318" s="37" t="s">
        <v>169</v>
      </c>
      <c r="F318" s="25" t="s">
        <v>2981</v>
      </c>
      <c r="G318" s="25" t="s">
        <v>3378</v>
      </c>
      <c r="H318" s="37">
        <v>320020</v>
      </c>
      <c r="I318" s="37" t="s">
        <v>2734</v>
      </c>
      <c r="J318" s="25" t="s">
        <v>106</v>
      </c>
      <c r="K318" s="25" t="s">
        <v>13</v>
      </c>
      <c r="L318" s="25" t="s">
        <v>1665</v>
      </c>
      <c r="M318" s="27">
        <v>44617</v>
      </c>
      <c r="N318" s="38">
        <v>44720</v>
      </c>
      <c r="O318" s="26">
        <v>125999</v>
      </c>
      <c r="P318" s="26">
        <v>125999</v>
      </c>
      <c r="Q318" s="26">
        <f t="shared" si="4"/>
        <v>0</v>
      </c>
      <c r="R318" s="25" t="s">
        <v>107</v>
      </c>
      <c r="S318" s="25"/>
    </row>
    <row r="319" spans="1:19" x14ac:dyDescent="0.25">
      <c r="A319" s="36" t="s">
        <v>514</v>
      </c>
      <c r="B319" s="25" t="s">
        <v>383</v>
      </c>
      <c r="C319" s="25" t="s">
        <v>1028</v>
      </c>
      <c r="D319" s="25" t="s">
        <v>1315</v>
      </c>
      <c r="E319" s="37">
        <v>1702507</v>
      </c>
      <c r="F319" s="25" t="s">
        <v>2981</v>
      </c>
      <c r="G319" s="25" t="s">
        <v>3378</v>
      </c>
      <c r="H319" s="37">
        <v>320024</v>
      </c>
      <c r="I319" s="37" t="s">
        <v>2735</v>
      </c>
      <c r="J319" s="25" t="s">
        <v>106</v>
      </c>
      <c r="K319" s="25" t="s">
        <v>13</v>
      </c>
      <c r="L319" s="25" t="s">
        <v>1665</v>
      </c>
      <c r="M319" s="27">
        <v>44617</v>
      </c>
      <c r="N319" s="38">
        <v>44725</v>
      </c>
      <c r="O319" s="26">
        <v>575000</v>
      </c>
      <c r="P319" s="26">
        <v>575000</v>
      </c>
      <c r="Q319" s="26">
        <f t="shared" si="4"/>
        <v>0</v>
      </c>
      <c r="R319" s="25" t="s">
        <v>107</v>
      </c>
      <c r="S319" s="25"/>
    </row>
    <row r="320" spans="1:19" x14ac:dyDescent="0.25">
      <c r="A320" s="36" t="s">
        <v>515</v>
      </c>
      <c r="B320" s="25" t="s">
        <v>709</v>
      </c>
      <c r="C320" s="25" t="s">
        <v>1028</v>
      </c>
      <c r="D320" s="25" t="s">
        <v>1316</v>
      </c>
      <c r="E320" s="37" t="s">
        <v>160</v>
      </c>
      <c r="F320" s="25" t="s">
        <v>2981</v>
      </c>
      <c r="G320" s="25" t="s">
        <v>3378</v>
      </c>
      <c r="H320" s="37">
        <v>320033</v>
      </c>
      <c r="I320" s="37" t="s">
        <v>2736</v>
      </c>
      <c r="J320" s="25" t="s">
        <v>106</v>
      </c>
      <c r="K320" s="25" t="s">
        <v>13</v>
      </c>
      <c r="L320" s="25" t="s">
        <v>1665</v>
      </c>
      <c r="M320" s="27">
        <v>44617</v>
      </c>
      <c r="N320" s="38">
        <v>44721</v>
      </c>
      <c r="O320" s="26">
        <v>255200.5</v>
      </c>
      <c r="P320" s="26">
        <v>255200.5</v>
      </c>
      <c r="Q320" s="26">
        <f t="shared" si="4"/>
        <v>0</v>
      </c>
      <c r="R320" s="25" t="s">
        <v>107</v>
      </c>
      <c r="S320" s="25"/>
    </row>
    <row r="321" spans="1:19" x14ac:dyDescent="0.25">
      <c r="A321" s="36" t="s">
        <v>516</v>
      </c>
      <c r="B321" s="25" t="s">
        <v>383</v>
      </c>
      <c r="C321" s="25" t="s">
        <v>1028</v>
      </c>
      <c r="D321" s="25" t="s">
        <v>1317</v>
      </c>
      <c r="E321" s="37">
        <v>1702507</v>
      </c>
      <c r="F321" s="25" t="s">
        <v>2981</v>
      </c>
      <c r="G321" s="25" t="s">
        <v>3378</v>
      </c>
      <c r="H321" s="37">
        <v>320036</v>
      </c>
      <c r="I321" s="37" t="s">
        <v>2737</v>
      </c>
      <c r="J321" s="25" t="s">
        <v>106</v>
      </c>
      <c r="K321" s="25" t="s">
        <v>13</v>
      </c>
      <c r="L321" s="25" t="s">
        <v>1665</v>
      </c>
      <c r="M321" s="27">
        <v>44617</v>
      </c>
      <c r="N321" s="38">
        <v>44725</v>
      </c>
      <c r="O321" s="26">
        <v>750000</v>
      </c>
      <c r="P321" s="26">
        <v>750000</v>
      </c>
      <c r="Q321" s="26">
        <f t="shared" si="4"/>
        <v>0</v>
      </c>
      <c r="R321" s="25" t="s">
        <v>107</v>
      </c>
      <c r="S321" s="25"/>
    </row>
    <row r="322" spans="1:19" x14ac:dyDescent="0.25">
      <c r="A322" s="36" t="s">
        <v>517</v>
      </c>
      <c r="B322" s="25" t="s">
        <v>430</v>
      </c>
      <c r="C322" s="25" t="s">
        <v>1028</v>
      </c>
      <c r="D322" s="25" t="s">
        <v>1318</v>
      </c>
      <c r="E322" s="37">
        <v>1702404</v>
      </c>
      <c r="F322" s="25" t="s">
        <v>2981</v>
      </c>
      <c r="G322" s="25" t="s">
        <v>3378</v>
      </c>
      <c r="H322" s="37">
        <v>320051</v>
      </c>
      <c r="I322" s="37" t="s">
        <v>2738</v>
      </c>
      <c r="J322" s="25" t="s">
        <v>106</v>
      </c>
      <c r="K322" s="25" t="s">
        <v>13</v>
      </c>
      <c r="L322" s="25" t="s">
        <v>1665</v>
      </c>
      <c r="M322" s="27">
        <v>44617</v>
      </c>
      <c r="N322" s="38">
        <v>44719</v>
      </c>
      <c r="O322" s="26">
        <v>720392</v>
      </c>
      <c r="P322" s="26">
        <v>720392</v>
      </c>
      <c r="Q322" s="26">
        <f t="shared" si="4"/>
        <v>0</v>
      </c>
      <c r="R322" s="25" t="s">
        <v>107</v>
      </c>
      <c r="S322" s="25"/>
    </row>
    <row r="323" spans="1:19" x14ac:dyDescent="0.25">
      <c r="A323" s="36" t="s">
        <v>518</v>
      </c>
      <c r="B323" s="25" t="s">
        <v>440</v>
      </c>
      <c r="C323" s="25" t="s">
        <v>1028</v>
      </c>
      <c r="D323" s="25" t="s">
        <v>1319</v>
      </c>
      <c r="E323" s="37">
        <v>1602199</v>
      </c>
      <c r="F323" s="25" t="s">
        <v>2981</v>
      </c>
      <c r="G323" s="25" t="s">
        <v>3378</v>
      </c>
      <c r="H323" s="37">
        <v>320053</v>
      </c>
      <c r="I323" s="37" t="s">
        <v>2739</v>
      </c>
      <c r="J323" s="25" t="s">
        <v>106</v>
      </c>
      <c r="K323" s="25" t="s">
        <v>13</v>
      </c>
      <c r="L323" s="25" t="s">
        <v>1665</v>
      </c>
      <c r="M323" s="27">
        <v>44617</v>
      </c>
      <c r="N323" s="38">
        <v>44699</v>
      </c>
      <c r="O323" s="26">
        <v>722775</v>
      </c>
      <c r="P323" s="26">
        <v>722775</v>
      </c>
      <c r="Q323" s="26">
        <f t="shared" si="4"/>
        <v>0</v>
      </c>
      <c r="R323" s="25" t="s">
        <v>107</v>
      </c>
      <c r="S323" s="25"/>
    </row>
    <row r="324" spans="1:19" x14ac:dyDescent="0.25">
      <c r="A324" s="36" t="s">
        <v>519</v>
      </c>
      <c r="B324" s="25" t="s">
        <v>907</v>
      </c>
      <c r="C324" s="25" t="s">
        <v>1028</v>
      </c>
      <c r="D324" s="25" t="s">
        <v>1320</v>
      </c>
      <c r="E324" s="37" t="s">
        <v>1549</v>
      </c>
      <c r="F324" s="25" t="s">
        <v>2981</v>
      </c>
      <c r="G324" s="25" t="s">
        <v>3378</v>
      </c>
      <c r="H324" s="37">
        <v>320056</v>
      </c>
      <c r="I324" s="37" t="s">
        <v>2740</v>
      </c>
      <c r="J324" s="25" t="s">
        <v>106</v>
      </c>
      <c r="K324" s="25" t="s">
        <v>13</v>
      </c>
      <c r="L324" s="25" t="s">
        <v>1665</v>
      </c>
      <c r="M324" s="27">
        <v>44617</v>
      </c>
      <c r="N324" s="38">
        <v>44743</v>
      </c>
      <c r="O324" s="26">
        <v>245200</v>
      </c>
      <c r="P324" s="26">
        <v>245200</v>
      </c>
      <c r="Q324" s="26">
        <f t="shared" si="4"/>
        <v>0</v>
      </c>
      <c r="R324" s="25" t="s">
        <v>107</v>
      </c>
      <c r="S324" s="25"/>
    </row>
    <row r="325" spans="1:19" x14ac:dyDescent="0.25">
      <c r="A325" s="36" t="s">
        <v>520</v>
      </c>
      <c r="B325" s="25" t="s">
        <v>427</v>
      </c>
      <c r="C325" s="25" t="s">
        <v>1028</v>
      </c>
      <c r="D325" s="25" t="s">
        <v>1321</v>
      </c>
      <c r="E325" s="37">
        <v>1800233</v>
      </c>
      <c r="F325" s="25" t="s">
        <v>2981</v>
      </c>
      <c r="G325" s="25" t="s">
        <v>3378</v>
      </c>
      <c r="H325" s="37">
        <v>320069</v>
      </c>
      <c r="I325" s="37" t="s">
        <v>2741</v>
      </c>
      <c r="J325" s="25" t="s">
        <v>106</v>
      </c>
      <c r="K325" s="25" t="s">
        <v>13</v>
      </c>
      <c r="L325" s="25" t="s">
        <v>1665</v>
      </c>
      <c r="M325" s="27">
        <v>44617</v>
      </c>
      <c r="N325" s="38">
        <v>44687</v>
      </c>
      <c r="O325" s="26">
        <v>168078</v>
      </c>
      <c r="P325" s="26">
        <v>168078</v>
      </c>
      <c r="Q325" s="26">
        <f t="shared" si="4"/>
        <v>0</v>
      </c>
      <c r="R325" s="25" t="s">
        <v>107</v>
      </c>
      <c r="S325" s="25"/>
    </row>
    <row r="326" spans="1:19" x14ac:dyDescent="0.25">
      <c r="A326" s="36" t="s">
        <v>521</v>
      </c>
      <c r="B326" s="25" t="s">
        <v>270</v>
      </c>
      <c r="C326" s="25" t="s">
        <v>1028</v>
      </c>
      <c r="D326" s="25" t="s">
        <v>1322</v>
      </c>
      <c r="E326" s="37">
        <v>1702466</v>
      </c>
      <c r="F326" s="25" t="s">
        <v>2981</v>
      </c>
      <c r="G326" s="25" t="s">
        <v>3378</v>
      </c>
      <c r="H326" s="37">
        <v>320085</v>
      </c>
      <c r="I326" s="37" t="s">
        <v>2742</v>
      </c>
      <c r="J326" s="25" t="s">
        <v>106</v>
      </c>
      <c r="K326" s="25" t="s">
        <v>13</v>
      </c>
      <c r="L326" s="25" t="s">
        <v>1665</v>
      </c>
      <c r="M326" s="27">
        <v>44617</v>
      </c>
      <c r="N326" s="38">
        <v>44721</v>
      </c>
      <c r="O326" s="26">
        <v>500000</v>
      </c>
      <c r="P326" s="26">
        <v>500000</v>
      </c>
      <c r="Q326" s="26">
        <f t="shared" ref="Q326:Q389" si="5">O326-P326</f>
        <v>0</v>
      </c>
      <c r="R326" s="25" t="s">
        <v>107</v>
      </c>
      <c r="S326" s="25"/>
    </row>
    <row r="327" spans="1:19" x14ac:dyDescent="0.25">
      <c r="A327" s="36" t="s">
        <v>522</v>
      </c>
      <c r="B327" s="25" t="s">
        <v>447</v>
      </c>
      <c r="C327" s="25" t="s">
        <v>1028</v>
      </c>
      <c r="D327" s="25" t="s">
        <v>1323</v>
      </c>
      <c r="E327" s="37">
        <v>1703373</v>
      </c>
      <c r="F327" s="25" t="s">
        <v>2981</v>
      </c>
      <c r="G327" s="25" t="s">
        <v>3378</v>
      </c>
      <c r="H327" s="37">
        <v>320087</v>
      </c>
      <c r="I327" s="37" t="s">
        <v>2743</v>
      </c>
      <c r="J327" s="25" t="s">
        <v>106</v>
      </c>
      <c r="K327" s="25" t="s">
        <v>13</v>
      </c>
      <c r="L327" s="25" t="s">
        <v>1665</v>
      </c>
      <c r="M327" s="27">
        <v>44617</v>
      </c>
      <c r="N327" s="38">
        <v>44699</v>
      </c>
      <c r="O327" s="26">
        <v>750000</v>
      </c>
      <c r="P327" s="26">
        <v>750000</v>
      </c>
      <c r="Q327" s="26">
        <f t="shared" si="5"/>
        <v>0</v>
      </c>
      <c r="R327" s="25" t="s">
        <v>107</v>
      </c>
      <c r="S327" s="25"/>
    </row>
    <row r="328" spans="1:19" x14ac:dyDescent="0.25">
      <c r="A328" s="36" t="s">
        <v>523</v>
      </c>
      <c r="B328" s="25" t="s">
        <v>744</v>
      </c>
      <c r="C328" s="25" t="s">
        <v>1028</v>
      </c>
      <c r="D328" s="25" t="s">
        <v>1324</v>
      </c>
      <c r="E328" s="37">
        <v>1702438</v>
      </c>
      <c r="F328" s="25" t="s">
        <v>2981</v>
      </c>
      <c r="G328" s="25" t="s">
        <v>3378</v>
      </c>
      <c r="H328" s="37">
        <v>320090</v>
      </c>
      <c r="I328" s="37" t="s">
        <v>2744</v>
      </c>
      <c r="J328" s="25" t="s">
        <v>106</v>
      </c>
      <c r="K328" s="25" t="s">
        <v>13</v>
      </c>
      <c r="L328" s="25" t="s">
        <v>1665</v>
      </c>
      <c r="M328" s="27">
        <v>44617</v>
      </c>
      <c r="N328" s="38">
        <v>44719</v>
      </c>
      <c r="O328" s="26">
        <v>750000</v>
      </c>
      <c r="P328" s="26">
        <v>750000</v>
      </c>
      <c r="Q328" s="26">
        <f t="shared" si="5"/>
        <v>0</v>
      </c>
      <c r="R328" s="25" t="s">
        <v>107</v>
      </c>
      <c r="S328" s="25"/>
    </row>
    <row r="329" spans="1:19" x14ac:dyDescent="0.25">
      <c r="A329" s="36" t="s">
        <v>524</v>
      </c>
      <c r="B329" s="25" t="s">
        <v>383</v>
      </c>
      <c r="C329" s="25" t="s">
        <v>1028</v>
      </c>
      <c r="D329" s="25" t="s">
        <v>1325</v>
      </c>
      <c r="E329" s="37">
        <v>1702507</v>
      </c>
      <c r="F329" s="25" t="s">
        <v>2981</v>
      </c>
      <c r="G329" s="25" t="s">
        <v>3378</v>
      </c>
      <c r="H329" s="37">
        <v>320091</v>
      </c>
      <c r="I329" s="37" t="s">
        <v>2745</v>
      </c>
      <c r="J329" s="25" t="s">
        <v>106</v>
      </c>
      <c r="K329" s="25" t="s">
        <v>13</v>
      </c>
      <c r="L329" s="25" t="s">
        <v>1665</v>
      </c>
      <c r="M329" s="27">
        <v>44617</v>
      </c>
      <c r="N329" s="38">
        <v>44692</v>
      </c>
      <c r="O329" s="26">
        <v>750000</v>
      </c>
      <c r="P329" s="26">
        <v>750000</v>
      </c>
      <c r="Q329" s="26">
        <f t="shared" si="5"/>
        <v>0</v>
      </c>
      <c r="R329" s="25" t="s">
        <v>107</v>
      </c>
      <c r="S329" s="25"/>
    </row>
    <row r="330" spans="1:19" x14ac:dyDescent="0.25">
      <c r="A330" s="36" t="s">
        <v>525</v>
      </c>
      <c r="B330" s="25" t="s">
        <v>908</v>
      </c>
      <c r="C330" s="25" t="s">
        <v>1028</v>
      </c>
      <c r="D330" s="25" t="s">
        <v>1326</v>
      </c>
      <c r="E330" s="37">
        <v>1800110</v>
      </c>
      <c r="F330" s="25" t="s">
        <v>2981</v>
      </c>
      <c r="G330" s="25" t="s">
        <v>3378</v>
      </c>
      <c r="H330" s="37">
        <v>320099</v>
      </c>
      <c r="I330" s="37" t="s">
        <v>2746</v>
      </c>
      <c r="J330" s="25" t="s">
        <v>106</v>
      </c>
      <c r="K330" s="25" t="s">
        <v>13</v>
      </c>
      <c r="L330" s="25" t="s">
        <v>1665</v>
      </c>
      <c r="M330" s="27">
        <v>44617</v>
      </c>
      <c r="N330" s="38">
        <v>44719</v>
      </c>
      <c r="O330" s="26">
        <v>741024</v>
      </c>
      <c r="P330" s="26">
        <v>741024</v>
      </c>
      <c r="Q330" s="26">
        <f t="shared" si="5"/>
        <v>0</v>
      </c>
      <c r="R330" s="25" t="s">
        <v>107</v>
      </c>
      <c r="S330" s="25"/>
    </row>
    <row r="331" spans="1:19" x14ac:dyDescent="0.25">
      <c r="A331" s="36" t="s">
        <v>527</v>
      </c>
      <c r="B331" s="25" t="s">
        <v>427</v>
      </c>
      <c r="C331" s="25" t="s">
        <v>1028</v>
      </c>
      <c r="D331" s="25" t="s">
        <v>1327</v>
      </c>
      <c r="E331" s="37">
        <v>1800233</v>
      </c>
      <c r="F331" s="25" t="s">
        <v>2981</v>
      </c>
      <c r="G331" s="25" t="s">
        <v>3378</v>
      </c>
      <c r="H331" s="37">
        <v>320107</v>
      </c>
      <c r="I331" s="37" t="s">
        <v>2747</v>
      </c>
      <c r="J331" s="25" t="s">
        <v>106</v>
      </c>
      <c r="K331" s="25" t="s">
        <v>13</v>
      </c>
      <c r="L331" s="25" t="s">
        <v>1665</v>
      </c>
      <c r="M331" s="27">
        <v>44617</v>
      </c>
      <c r="N331" s="38">
        <v>44722</v>
      </c>
      <c r="O331" s="26">
        <v>537173</v>
      </c>
      <c r="P331" s="26">
        <v>537173</v>
      </c>
      <c r="Q331" s="26">
        <f t="shared" si="5"/>
        <v>0</v>
      </c>
      <c r="R331" s="25" t="s">
        <v>107</v>
      </c>
      <c r="S331" s="25"/>
    </row>
    <row r="332" spans="1:19" x14ac:dyDescent="0.25">
      <c r="A332" s="36" t="s">
        <v>528</v>
      </c>
      <c r="B332" s="25" t="s">
        <v>767</v>
      </c>
      <c r="C332" s="25" t="s">
        <v>1028</v>
      </c>
      <c r="D332" s="25" t="s">
        <v>1328</v>
      </c>
      <c r="E332" s="37">
        <v>1800184</v>
      </c>
      <c r="F332" s="25" t="s">
        <v>2981</v>
      </c>
      <c r="G332" s="25" t="s">
        <v>3378</v>
      </c>
      <c r="H332" s="37">
        <v>320109</v>
      </c>
      <c r="I332" s="37" t="s">
        <v>2748</v>
      </c>
      <c r="J332" s="25" t="s">
        <v>106</v>
      </c>
      <c r="K332" s="25" t="s">
        <v>13</v>
      </c>
      <c r="L332" s="25" t="s">
        <v>1665</v>
      </c>
      <c r="M332" s="27">
        <v>44617</v>
      </c>
      <c r="N332" s="38">
        <v>44720</v>
      </c>
      <c r="O332" s="26">
        <v>581500</v>
      </c>
      <c r="P332" s="26">
        <v>581500</v>
      </c>
      <c r="Q332" s="26">
        <f t="shared" si="5"/>
        <v>0</v>
      </c>
      <c r="R332" s="25" t="s">
        <v>107</v>
      </c>
      <c r="S332" s="25"/>
    </row>
    <row r="333" spans="1:19" x14ac:dyDescent="0.25">
      <c r="A333" s="36" t="s">
        <v>529</v>
      </c>
      <c r="B333" s="25" t="s">
        <v>254</v>
      </c>
      <c r="C333" s="25" t="s">
        <v>1028</v>
      </c>
      <c r="D333" s="25" t="s">
        <v>1329</v>
      </c>
      <c r="E333" s="37">
        <v>1800278</v>
      </c>
      <c r="F333" s="25" t="s">
        <v>2981</v>
      </c>
      <c r="G333" s="25" t="s">
        <v>3378</v>
      </c>
      <c r="H333" s="37">
        <v>320114</v>
      </c>
      <c r="I333" s="37" t="s">
        <v>2749</v>
      </c>
      <c r="J333" s="25" t="s">
        <v>106</v>
      </c>
      <c r="K333" s="25" t="s">
        <v>13</v>
      </c>
      <c r="L333" s="25" t="s">
        <v>1665</v>
      </c>
      <c r="M333" s="27">
        <v>44617</v>
      </c>
      <c r="N333" s="38">
        <v>44684</v>
      </c>
      <c r="O333" s="26">
        <v>750000</v>
      </c>
      <c r="P333" s="26">
        <v>750000</v>
      </c>
      <c r="Q333" s="26">
        <f t="shared" si="5"/>
        <v>0</v>
      </c>
      <c r="R333" s="25" t="s">
        <v>107</v>
      </c>
      <c r="S333" s="25"/>
    </row>
    <row r="334" spans="1:19" x14ac:dyDescent="0.25">
      <c r="A334" s="36" t="s">
        <v>530</v>
      </c>
      <c r="B334" s="25" t="s">
        <v>909</v>
      </c>
      <c r="C334" s="25" t="s">
        <v>1028</v>
      </c>
      <c r="D334" s="25" t="s">
        <v>1330</v>
      </c>
      <c r="E334" s="37">
        <v>1701413</v>
      </c>
      <c r="F334" s="25" t="s">
        <v>2981</v>
      </c>
      <c r="G334" s="25" t="s">
        <v>3378</v>
      </c>
      <c r="H334" s="37">
        <v>320126</v>
      </c>
      <c r="I334" s="37" t="s">
        <v>2750</v>
      </c>
      <c r="J334" s="25" t="s">
        <v>106</v>
      </c>
      <c r="K334" s="25" t="s">
        <v>13</v>
      </c>
      <c r="L334" s="25" t="s">
        <v>1665</v>
      </c>
      <c r="M334" s="27">
        <v>44617</v>
      </c>
      <c r="N334" s="38">
        <v>44721</v>
      </c>
      <c r="O334" s="26">
        <v>541978.52</v>
      </c>
      <c r="P334" s="26">
        <v>541978.52</v>
      </c>
      <c r="Q334" s="26">
        <f t="shared" si="5"/>
        <v>0</v>
      </c>
      <c r="R334" s="25" t="s">
        <v>107</v>
      </c>
      <c r="S334" s="25"/>
    </row>
    <row r="335" spans="1:19" x14ac:dyDescent="0.25">
      <c r="A335" s="36" t="s">
        <v>531</v>
      </c>
      <c r="B335" s="25" t="s">
        <v>379</v>
      </c>
      <c r="C335" s="25" t="s">
        <v>1028</v>
      </c>
      <c r="D335" s="25" t="s">
        <v>1331</v>
      </c>
      <c r="E335" s="37">
        <v>1702572</v>
      </c>
      <c r="F335" s="25" t="s">
        <v>2981</v>
      </c>
      <c r="G335" s="25" t="s">
        <v>3378</v>
      </c>
      <c r="H335" s="37">
        <v>320140</v>
      </c>
      <c r="I335" s="37" t="s">
        <v>2751</v>
      </c>
      <c r="J335" s="25" t="s">
        <v>106</v>
      </c>
      <c r="K335" s="25" t="s">
        <v>13</v>
      </c>
      <c r="L335" s="25" t="s">
        <v>1665</v>
      </c>
      <c r="M335" s="27">
        <v>44617</v>
      </c>
      <c r="N335" s="38">
        <v>44720</v>
      </c>
      <c r="O335" s="26">
        <v>152000</v>
      </c>
      <c r="P335" s="26">
        <v>152000</v>
      </c>
      <c r="Q335" s="26">
        <f t="shared" si="5"/>
        <v>0</v>
      </c>
      <c r="R335" s="25" t="s">
        <v>107</v>
      </c>
      <c r="S335" s="25"/>
    </row>
    <row r="336" spans="1:19" x14ac:dyDescent="0.25">
      <c r="A336" s="36" t="s">
        <v>532</v>
      </c>
      <c r="B336" s="25" t="s">
        <v>432</v>
      </c>
      <c r="C336" s="25" t="s">
        <v>1028</v>
      </c>
      <c r="D336" s="25" t="s">
        <v>1332</v>
      </c>
      <c r="E336" s="37">
        <v>1702512</v>
      </c>
      <c r="F336" s="25" t="s">
        <v>2981</v>
      </c>
      <c r="G336" s="25" t="s">
        <v>3378</v>
      </c>
      <c r="H336" s="37">
        <v>320151</v>
      </c>
      <c r="I336" s="37" t="s">
        <v>2752</v>
      </c>
      <c r="J336" s="25" t="s">
        <v>106</v>
      </c>
      <c r="K336" s="25" t="s">
        <v>13</v>
      </c>
      <c r="L336" s="25" t="s">
        <v>1665</v>
      </c>
      <c r="M336" s="27">
        <v>44617</v>
      </c>
      <c r="N336" s="38">
        <v>44722</v>
      </c>
      <c r="O336" s="26">
        <v>425500</v>
      </c>
      <c r="P336" s="26">
        <v>425500</v>
      </c>
      <c r="Q336" s="26">
        <f t="shared" si="5"/>
        <v>0</v>
      </c>
      <c r="R336" s="25" t="s">
        <v>107</v>
      </c>
      <c r="S336" s="25"/>
    </row>
    <row r="337" spans="1:19" x14ac:dyDescent="0.25">
      <c r="A337" s="36" t="s">
        <v>533</v>
      </c>
      <c r="B337" s="25" t="s">
        <v>910</v>
      </c>
      <c r="C337" s="25" t="s">
        <v>1028</v>
      </c>
      <c r="D337" s="25" t="s">
        <v>1333</v>
      </c>
      <c r="E337" s="37" t="s">
        <v>1550</v>
      </c>
      <c r="F337" s="25" t="s">
        <v>2981</v>
      </c>
      <c r="G337" s="25" t="s">
        <v>3378</v>
      </c>
      <c r="H337" s="37">
        <v>320152</v>
      </c>
      <c r="I337" s="37" t="s">
        <v>2753</v>
      </c>
      <c r="J337" s="25" t="s">
        <v>106</v>
      </c>
      <c r="K337" s="25" t="s">
        <v>13</v>
      </c>
      <c r="L337" s="25" t="s">
        <v>1665</v>
      </c>
      <c r="M337" s="27">
        <v>44617</v>
      </c>
      <c r="N337" s="38">
        <v>44720</v>
      </c>
      <c r="O337" s="26">
        <v>365200.5</v>
      </c>
      <c r="P337" s="26">
        <v>365200.5</v>
      </c>
      <c r="Q337" s="26">
        <f t="shared" si="5"/>
        <v>0</v>
      </c>
      <c r="R337" s="25" t="s">
        <v>107</v>
      </c>
      <c r="S337" s="25"/>
    </row>
    <row r="338" spans="1:19" x14ac:dyDescent="0.25">
      <c r="A338" s="36" t="s">
        <v>534</v>
      </c>
      <c r="B338" s="25" t="s">
        <v>58</v>
      </c>
      <c r="C338" s="25" t="s">
        <v>1028</v>
      </c>
      <c r="D338" s="25" t="s">
        <v>1334</v>
      </c>
      <c r="E338" s="37">
        <v>1702503</v>
      </c>
      <c r="F338" s="25" t="s">
        <v>2981</v>
      </c>
      <c r="G338" s="25" t="s">
        <v>3378</v>
      </c>
      <c r="H338" s="37">
        <v>320155</v>
      </c>
      <c r="I338" s="37" t="s">
        <v>2754</v>
      </c>
      <c r="J338" s="25" t="s">
        <v>106</v>
      </c>
      <c r="K338" s="25" t="s">
        <v>13</v>
      </c>
      <c r="L338" s="25" t="s">
        <v>1665</v>
      </c>
      <c r="M338" s="27">
        <v>44617</v>
      </c>
      <c r="N338" s="38">
        <v>44683</v>
      </c>
      <c r="O338" s="26">
        <v>690900</v>
      </c>
      <c r="P338" s="26">
        <v>690900</v>
      </c>
      <c r="Q338" s="26">
        <f t="shared" si="5"/>
        <v>0</v>
      </c>
      <c r="R338" s="25" t="s">
        <v>107</v>
      </c>
      <c r="S338" s="25"/>
    </row>
    <row r="339" spans="1:19" x14ac:dyDescent="0.25">
      <c r="A339" s="36" t="s">
        <v>535</v>
      </c>
      <c r="B339" s="25" t="s">
        <v>423</v>
      </c>
      <c r="C339" s="25" t="s">
        <v>1028</v>
      </c>
      <c r="D339" s="25" t="s">
        <v>1335</v>
      </c>
      <c r="E339" s="37">
        <v>1800114</v>
      </c>
      <c r="F339" s="25" t="s">
        <v>2981</v>
      </c>
      <c r="G339" s="25" t="s">
        <v>3378</v>
      </c>
      <c r="H339" s="37">
        <v>320188</v>
      </c>
      <c r="I339" s="37" t="s">
        <v>2755</v>
      </c>
      <c r="J339" s="25" t="s">
        <v>106</v>
      </c>
      <c r="K339" s="25" t="s">
        <v>13</v>
      </c>
      <c r="L339" s="25" t="s">
        <v>1665</v>
      </c>
      <c r="M339" s="27">
        <v>44617</v>
      </c>
      <c r="N339" s="38">
        <v>44721</v>
      </c>
      <c r="O339" s="26">
        <v>746052</v>
      </c>
      <c r="P339" s="26">
        <v>746052</v>
      </c>
      <c r="Q339" s="26">
        <f t="shared" si="5"/>
        <v>0</v>
      </c>
      <c r="R339" s="25" t="s">
        <v>107</v>
      </c>
      <c r="S339" s="25"/>
    </row>
    <row r="340" spans="1:19" x14ac:dyDescent="0.25">
      <c r="A340" s="36" t="s">
        <v>536</v>
      </c>
      <c r="B340" s="25" t="s">
        <v>911</v>
      </c>
      <c r="C340" s="25" t="s">
        <v>1028</v>
      </c>
      <c r="D340" s="25" t="s">
        <v>1336</v>
      </c>
      <c r="E340" s="37">
        <v>1800248</v>
      </c>
      <c r="F340" s="25" t="s">
        <v>2981</v>
      </c>
      <c r="G340" s="25" t="s">
        <v>3378</v>
      </c>
      <c r="H340" s="37">
        <v>320197</v>
      </c>
      <c r="I340" s="37" t="s">
        <v>2756</v>
      </c>
      <c r="J340" s="25" t="s">
        <v>106</v>
      </c>
      <c r="K340" s="25" t="s">
        <v>13</v>
      </c>
      <c r="L340" s="25" t="s">
        <v>1665</v>
      </c>
      <c r="M340" s="27">
        <v>44617</v>
      </c>
      <c r="N340" s="38">
        <v>44722</v>
      </c>
      <c r="O340" s="26">
        <v>650680</v>
      </c>
      <c r="P340" s="26">
        <v>650680</v>
      </c>
      <c r="Q340" s="26">
        <f t="shared" si="5"/>
        <v>0</v>
      </c>
      <c r="R340" s="25" t="s">
        <v>107</v>
      </c>
      <c r="S340" s="25"/>
    </row>
    <row r="341" spans="1:19" x14ac:dyDescent="0.25">
      <c r="A341" s="36" t="s">
        <v>537</v>
      </c>
      <c r="B341" s="25" t="s">
        <v>3623</v>
      </c>
      <c r="C341" s="25" t="s">
        <v>1028</v>
      </c>
      <c r="D341" s="25" t="s">
        <v>1337</v>
      </c>
      <c r="E341" s="37" t="s">
        <v>169</v>
      </c>
      <c r="F341" s="25" t="s">
        <v>2981</v>
      </c>
      <c r="G341" s="25" t="s">
        <v>3378</v>
      </c>
      <c r="H341" s="37">
        <v>320199</v>
      </c>
      <c r="I341" s="37" t="s">
        <v>2757</v>
      </c>
      <c r="J341" s="25" t="s">
        <v>106</v>
      </c>
      <c r="K341" s="25" t="s">
        <v>13</v>
      </c>
      <c r="L341" s="25" t="s">
        <v>1665</v>
      </c>
      <c r="M341" s="27">
        <v>44617</v>
      </c>
      <c r="N341" s="38">
        <v>44722</v>
      </c>
      <c r="O341" s="26">
        <v>631240.6</v>
      </c>
      <c r="P341" s="26">
        <v>631240.6</v>
      </c>
      <c r="Q341" s="26">
        <f t="shared" si="5"/>
        <v>0</v>
      </c>
      <c r="R341" s="25" t="s">
        <v>107</v>
      </c>
      <c r="S341" s="25"/>
    </row>
    <row r="342" spans="1:19" x14ac:dyDescent="0.25">
      <c r="A342" s="36" t="s">
        <v>538</v>
      </c>
      <c r="B342" s="25" t="s">
        <v>3623</v>
      </c>
      <c r="C342" s="25" t="s">
        <v>1028</v>
      </c>
      <c r="D342" s="25" t="s">
        <v>1338</v>
      </c>
      <c r="E342" s="37" t="s">
        <v>169</v>
      </c>
      <c r="F342" s="25" t="s">
        <v>2981</v>
      </c>
      <c r="G342" s="25" t="s">
        <v>3378</v>
      </c>
      <c r="H342" s="37">
        <v>320206</v>
      </c>
      <c r="I342" s="37" t="s">
        <v>2758</v>
      </c>
      <c r="J342" s="25" t="s">
        <v>106</v>
      </c>
      <c r="K342" s="25" t="s">
        <v>13</v>
      </c>
      <c r="L342" s="25" t="s">
        <v>1665</v>
      </c>
      <c r="M342" s="27">
        <v>44617</v>
      </c>
      <c r="N342" s="38">
        <v>44720</v>
      </c>
      <c r="O342" s="26">
        <v>320000</v>
      </c>
      <c r="P342" s="26">
        <v>320000</v>
      </c>
      <c r="Q342" s="26">
        <f t="shared" si="5"/>
        <v>0</v>
      </c>
      <c r="R342" s="25" t="s">
        <v>107</v>
      </c>
      <c r="S342" s="25"/>
    </row>
    <row r="343" spans="1:19" x14ac:dyDescent="0.25">
      <c r="A343" s="36" t="s">
        <v>539</v>
      </c>
      <c r="B343" s="25" t="s">
        <v>261</v>
      </c>
      <c r="C343" s="25" t="s">
        <v>1028</v>
      </c>
      <c r="D343" s="25" t="s">
        <v>1339</v>
      </c>
      <c r="E343" s="37">
        <v>1702485</v>
      </c>
      <c r="F343" s="25" t="s">
        <v>2981</v>
      </c>
      <c r="G343" s="25" t="s">
        <v>3378</v>
      </c>
      <c r="H343" s="37">
        <v>320220</v>
      </c>
      <c r="I343" s="37" t="s">
        <v>2759</v>
      </c>
      <c r="J343" s="25" t="s">
        <v>106</v>
      </c>
      <c r="K343" s="25" t="s">
        <v>13</v>
      </c>
      <c r="L343" s="25" t="s">
        <v>1665</v>
      </c>
      <c r="M343" s="27">
        <v>44617</v>
      </c>
      <c r="N343" s="38">
        <v>44699</v>
      </c>
      <c r="O343" s="26">
        <v>285600</v>
      </c>
      <c r="P343" s="26">
        <v>285600</v>
      </c>
      <c r="Q343" s="26">
        <f t="shared" si="5"/>
        <v>0</v>
      </c>
      <c r="R343" s="25" t="s">
        <v>107</v>
      </c>
      <c r="S343" s="25"/>
    </row>
    <row r="344" spans="1:19" x14ac:dyDescent="0.25">
      <c r="A344" s="36" t="s">
        <v>540</v>
      </c>
      <c r="B344" s="25" t="s">
        <v>894</v>
      </c>
      <c r="C344" s="25" t="s">
        <v>1028</v>
      </c>
      <c r="D344" s="25" t="s">
        <v>1340</v>
      </c>
      <c r="E344" s="37" t="s">
        <v>1526</v>
      </c>
      <c r="F344" s="25" t="s">
        <v>2981</v>
      </c>
      <c r="G344" s="25" t="s">
        <v>3378</v>
      </c>
      <c r="H344" s="37">
        <v>320221</v>
      </c>
      <c r="I344" s="37" t="s">
        <v>2760</v>
      </c>
      <c r="J344" s="25" t="s">
        <v>106</v>
      </c>
      <c r="K344" s="25" t="s">
        <v>13</v>
      </c>
      <c r="L344" s="25" t="s">
        <v>1665</v>
      </c>
      <c r="M344" s="27">
        <v>44617</v>
      </c>
      <c r="N344" s="38">
        <v>44680</v>
      </c>
      <c r="O344" s="26">
        <v>435000</v>
      </c>
      <c r="P344" s="26">
        <v>435000</v>
      </c>
      <c r="Q344" s="26">
        <f t="shared" si="5"/>
        <v>0</v>
      </c>
      <c r="R344" s="25" t="s">
        <v>107</v>
      </c>
      <c r="S344" s="25"/>
    </row>
    <row r="345" spans="1:19" x14ac:dyDescent="0.25">
      <c r="A345" s="36" t="s">
        <v>541</v>
      </c>
      <c r="B345" s="25" t="s">
        <v>3626</v>
      </c>
      <c r="C345" s="25" t="s">
        <v>1028</v>
      </c>
      <c r="D345" s="25" t="s">
        <v>1341</v>
      </c>
      <c r="E345" s="37" t="s">
        <v>1551</v>
      </c>
      <c r="F345" s="25" t="s">
        <v>2981</v>
      </c>
      <c r="G345" s="25" t="s">
        <v>3378</v>
      </c>
      <c r="H345" s="37">
        <v>320237</v>
      </c>
      <c r="I345" s="37" t="s">
        <v>2761</v>
      </c>
      <c r="J345" s="25" t="s">
        <v>106</v>
      </c>
      <c r="K345" s="25" t="s">
        <v>13</v>
      </c>
      <c r="L345" s="25" t="s">
        <v>1665</v>
      </c>
      <c r="M345" s="27">
        <v>44617</v>
      </c>
      <c r="N345" s="38">
        <v>44722</v>
      </c>
      <c r="O345" s="26">
        <v>714000</v>
      </c>
      <c r="P345" s="26">
        <v>714000</v>
      </c>
      <c r="Q345" s="26">
        <f t="shared" si="5"/>
        <v>0</v>
      </c>
      <c r="R345" s="25" t="s">
        <v>107</v>
      </c>
      <c r="S345" s="25"/>
    </row>
    <row r="346" spans="1:19" x14ac:dyDescent="0.25">
      <c r="A346" s="36" t="s">
        <v>542</v>
      </c>
      <c r="B346" s="25" t="s">
        <v>2999</v>
      </c>
      <c r="C346" s="25" t="s">
        <v>1028</v>
      </c>
      <c r="D346" s="25" t="s">
        <v>1342</v>
      </c>
      <c r="E346" s="37" t="s">
        <v>453</v>
      </c>
      <c r="F346" s="25" t="s">
        <v>2981</v>
      </c>
      <c r="G346" s="25" t="s">
        <v>3378</v>
      </c>
      <c r="H346" s="37">
        <v>320243</v>
      </c>
      <c r="I346" s="37" t="s">
        <v>2762</v>
      </c>
      <c r="J346" s="25" t="s">
        <v>106</v>
      </c>
      <c r="K346" s="25" t="s">
        <v>13</v>
      </c>
      <c r="L346" s="25" t="s">
        <v>1665</v>
      </c>
      <c r="M346" s="27">
        <v>44617</v>
      </c>
      <c r="N346" s="38">
        <v>44719</v>
      </c>
      <c r="O346" s="26">
        <v>260120.23</v>
      </c>
      <c r="P346" s="26">
        <v>260120.23</v>
      </c>
      <c r="Q346" s="26">
        <f t="shared" si="5"/>
        <v>0</v>
      </c>
      <c r="R346" s="25" t="s">
        <v>107</v>
      </c>
      <c r="S346" s="25"/>
    </row>
    <row r="347" spans="1:19" x14ac:dyDescent="0.25">
      <c r="A347" s="36" t="s">
        <v>543</v>
      </c>
      <c r="B347" s="25" t="s">
        <v>14</v>
      </c>
      <c r="C347" s="25" t="s">
        <v>1028</v>
      </c>
      <c r="D347" s="25" t="s">
        <v>1343</v>
      </c>
      <c r="E347" s="37">
        <v>1702246</v>
      </c>
      <c r="F347" s="25" t="s">
        <v>2981</v>
      </c>
      <c r="G347" s="25" t="s">
        <v>3378</v>
      </c>
      <c r="H347" s="37">
        <v>320252</v>
      </c>
      <c r="I347" s="37" t="s">
        <v>2763</v>
      </c>
      <c r="J347" s="25" t="s">
        <v>106</v>
      </c>
      <c r="K347" s="25" t="s">
        <v>13</v>
      </c>
      <c r="L347" s="25" t="s">
        <v>1665</v>
      </c>
      <c r="M347" s="27">
        <v>44617</v>
      </c>
      <c r="N347" s="38">
        <v>44680</v>
      </c>
      <c r="O347" s="26">
        <v>668000</v>
      </c>
      <c r="P347" s="26">
        <v>668000</v>
      </c>
      <c r="Q347" s="26">
        <f t="shared" si="5"/>
        <v>0</v>
      </c>
      <c r="R347" s="25" t="s">
        <v>107</v>
      </c>
      <c r="S347" s="25"/>
    </row>
    <row r="348" spans="1:19" x14ac:dyDescent="0.25">
      <c r="A348" s="36" t="s">
        <v>544</v>
      </c>
      <c r="B348" s="25" t="s">
        <v>908</v>
      </c>
      <c r="C348" s="25" t="s">
        <v>1028</v>
      </c>
      <c r="D348" s="25" t="s">
        <v>1344</v>
      </c>
      <c r="E348" s="37">
        <v>1800110</v>
      </c>
      <c r="F348" s="25" t="s">
        <v>2981</v>
      </c>
      <c r="G348" s="25" t="s">
        <v>3378</v>
      </c>
      <c r="H348" s="37">
        <v>320262</v>
      </c>
      <c r="I348" s="37" t="s">
        <v>2764</v>
      </c>
      <c r="J348" s="25" t="s">
        <v>106</v>
      </c>
      <c r="K348" s="25" t="s">
        <v>13</v>
      </c>
      <c r="L348" s="25" t="s">
        <v>1665</v>
      </c>
      <c r="M348" s="27">
        <v>44617</v>
      </c>
      <c r="N348" s="38">
        <v>44719</v>
      </c>
      <c r="O348" s="26">
        <v>746130</v>
      </c>
      <c r="P348" s="26">
        <v>746130</v>
      </c>
      <c r="Q348" s="26">
        <f t="shared" si="5"/>
        <v>0</v>
      </c>
      <c r="R348" s="25" t="s">
        <v>107</v>
      </c>
      <c r="S348" s="25"/>
    </row>
    <row r="349" spans="1:19" x14ac:dyDescent="0.25">
      <c r="A349" s="36" t="s">
        <v>545</v>
      </c>
      <c r="B349" s="25" t="s">
        <v>383</v>
      </c>
      <c r="C349" s="25" t="s">
        <v>1028</v>
      </c>
      <c r="D349" s="25" t="s">
        <v>1345</v>
      </c>
      <c r="E349" s="37">
        <v>1702507</v>
      </c>
      <c r="F349" s="25" t="s">
        <v>2981</v>
      </c>
      <c r="G349" s="25" t="s">
        <v>3378</v>
      </c>
      <c r="H349" s="37">
        <v>320270</v>
      </c>
      <c r="I349" s="37" t="s">
        <v>2765</v>
      </c>
      <c r="J349" s="25" t="s">
        <v>106</v>
      </c>
      <c r="K349" s="25" t="s">
        <v>13</v>
      </c>
      <c r="L349" s="25" t="s">
        <v>1665</v>
      </c>
      <c r="M349" s="27">
        <v>44617</v>
      </c>
      <c r="N349" s="38">
        <v>44692</v>
      </c>
      <c r="O349" s="26">
        <v>550000</v>
      </c>
      <c r="P349" s="26">
        <v>550000</v>
      </c>
      <c r="Q349" s="26">
        <f t="shared" si="5"/>
        <v>0</v>
      </c>
      <c r="R349" s="25" t="s">
        <v>107</v>
      </c>
      <c r="S349" s="25"/>
    </row>
    <row r="350" spans="1:19" x14ac:dyDescent="0.25">
      <c r="A350" s="36" t="s">
        <v>546</v>
      </c>
      <c r="B350" s="25" t="s">
        <v>744</v>
      </c>
      <c r="C350" s="25" t="s">
        <v>1028</v>
      </c>
      <c r="D350" s="25" t="s">
        <v>1346</v>
      </c>
      <c r="E350" s="37">
        <v>1702438</v>
      </c>
      <c r="F350" s="25" t="s">
        <v>2981</v>
      </c>
      <c r="G350" s="25" t="s">
        <v>3378</v>
      </c>
      <c r="H350" s="37">
        <v>320279</v>
      </c>
      <c r="I350" s="37" t="s">
        <v>2766</v>
      </c>
      <c r="J350" s="25" t="s">
        <v>106</v>
      </c>
      <c r="K350" s="25" t="s">
        <v>13</v>
      </c>
      <c r="L350" s="25" t="s">
        <v>1665</v>
      </c>
      <c r="M350" s="27">
        <v>44617</v>
      </c>
      <c r="N350" s="38">
        <v>44684</v>
      </c>
      <c r="O350" s="26">
        <v>403400</v>
      </c>
      <c r="P350" s="26">
        <v>403400</v>
      </c>
      <c r="Q350" s="26">
        <f t="shared" si="5"/>
        <v>0</v>
      </c>
      <c r="R350" s="25" t="s">
        <v>107</v>
      </c>
      <c r="S350" s="25"/>
    </row>
    <row r="351" spans="1:19" x14ac:dyDescent="0.25">
      <c r="A351" s="36" t="s">
        <v>547</v>
      </c>
      <c r="B351" s="25" t="s">
        <v>912</v>
      </c>
      <c r="C351" s="25" t="s">
        <v>1028</v>
      </c>
      <c r="D351" s="25" t="s">
        <v>1347</v>
      </c>
      <c r="E351" s="37">
        <v>1703796</v>
      </c>
      <c r="F351" s="25" t="s">
        <v>2981</v>
      </c>
      <c r="G351" s="25" t="s">
        <v>3378</v>
      </c>
      <c r="H351" s="37">
        <v>320284</v>
      </c>
      <c r="I351" s="37" t="s">
        <v>2767</v>
      </c>
      <c r="J351" s="25" t="s">
        <v>106</v>
      </c>
      <c r="K351" s="25" t="s">
        <v>13</v>
      </c>
      <c r="L351" s="25" t="s">
        <v>1665</v>
      </c>
      <c r="M351" s="27">
        <v>44617</v>
      </c>
      <c r="N351" s="38">
        <v>44722</v>
      </c>
      <c r="O351" s="26">
        <v>266282</v>
      </c>
      <c r="P351" s="26">
        <v>266282</v>
      </c>
      <c r="Q351" s="26">
        <f t="shared" si="5"/>
        <v>0</v>
      </c>
      <c r="R351" s="25" t="s">
        <v>107</v>
      </c>
      <c r="S351" s="25"/>
    </row>
    <row r="352" spans="1:19" x14ac:dyDescent="0.25">
      <c r="A352" s="36" t="s">
        <v>548</v>
      </c>
      <c r="B352" s="25" t="s">
        <v>58</v>
      </c>
      <c r="C352" s="25" t="s">
        <v>1028</v>
      </c>
      <c r="D352" s="25" t="s">
        <v>1348</v>
      </c>
      <c r="E352" s="37">
        <v>1702503</v>
      </c>
      <c r="F352" s="25" t="s">
        <v>2981</v>
      </c>
      <c r="G352" s="25" t="s">
        <v>3378</v>
      </c>
      <c r="H352" s="37">
        <v>320285</v>
      </c>
      <c r="I352" s="37" t="s">
        <v>2768</v>
      </c>
      <c r="J352" s="25" t="s">
        <v>106</v>
      </c>
      <c r="K352" s="25" t="s">
        <v>13</v>
      </c>
      <c r="L352" s="25" t="s">
        <v>1665</v>
      </c>
      <c r="M352" s="27">
        <v>44617</v>
      </c>
      <c r="N352" s="38">
        <v>44684</v>
      </c>
      <c r="O352" s="26">
        <v>740000</v>
      </c>
      <c r="P352" s="26">
        <v>740000</v>
      </c>
      <c r="Q352" s="26">
        <f t="shared" si="5"/>
        <v>0</v>
      </c>
      <c r="R352" s="25" t="s">
        <v>107</v>
      </c>
      <c r="S352" s="25"/>
    </row>
    <row r="353" spans="1:19" x14ac:dyDescent="0.25">
      <c r="A353" s="36" t="s">
        <v>549</v>
      </c>
      <c r="B353" s="25" t="s">
        <v>383</v>
      </c>
      <c r="C353" s="25" t="s">
        <v>1028</v>
      </c>
      <c r="D353" s="25" t="s">
        <v>1349</v>
      </c>
      <c r="E353" s="37">
        <v>1702507</v>
      </c>
      <c r="F353" s="25" t="s">
        <v>2981</v>
      </c>
      <c r="G353" s="25" t="s">
        <v>3378</v>
      </c>
      <c r="H353" s="37">
        <v>320286</v>
      </c>
      <c r="I353" s="37" t="s">
        <v>2769</v>
      </c>
      <c r="J353" s="25" t="s">
        <v>106</v>
      </c>
      <c r="K353" s="25" t="s">
        <v>13</v>
      </c>
      <c r="L353" s="25" t="s">
        <v>1665</v>
      </c>
      <c r="M353" s="27">
        <v>44617</v>
      </c>
      <c r="N353" s="38">
        <v>44725</v>
      </c>
      <c r="O353" s="26">
        <v>714260</v>
      </c>
      <c r="P353" s="26">
        <v>714260</v>
      </c>
      <c r="Q353" s="26">
        <f t="shared" si="5"/>
        <v>0</v>
      </c>
      <c r="R353" s="25" t="s">
        <v>107</v>
      </c>
      <c r="S353" s="25"/>
    </row>
    <row r="354" spans="1:19" x14ac:dyDescent="0.25">
      <c r="A354" s="36" t="s">
        <v>550</v>
      </c>
      <c r="B354" s="25" t="s">
        <v>913</v>
      </c>
      <c r="C354" s="25" t="s">
        <v>1028</v>
      </c>
      <c r="D354" s="25" t="s">
        <v>1350</v>
      </c>
      <c r="E354" s="37">
        <v>1800547</v>
      </c>
      <c r="F354" s="25" t="s">
        <v>2981</v>
      </c>
      <c r="G354" s="25" t="s">
        <v>3378</v>
      </c>
      <c r="H354" s="37">
        <v>320288</v>
      </c>
      <c r="I354" s="37" t="s">
        <v>2770</v>
      </c>
      <c r="J354" s="25" t="s">
        <v>106</v>
      </c>
      <c r="K354" s="25" t="s">
        <v>13</v>
      </c>
      <c r="L354" s="25" t="s">
        <v>1665</v>
      </c>
      <c r="M354" s="27">
        <v>44617</v>
      </c>
      <c r="N354" s="38">
        <v>44680</v>
      </c>
      <c r="O354" s="26">
        <v>642160</v>
      </c>
      <c r="P354" s="26">
        <v>642160</v>
      </c>
      <c r="Q354" s="26">
        <f t="shared" si="5"/>
        <v>0</v>
      </c>
      <c r="R354" s="25" t="s">
        <v>107</v>
      </c>
      <c r="S354" s="25"/>
    </row>
    <row r="355" spans="1:19" x14ac:dyDescent="0.25">
      <c r="A355" s="36" t="s">
        <v>551</v>
      </c>
      <c r="B355" s="25" t="s">
        <v>905</v>
      </c>
      <c r="C355" s="25" t="s">
        <v>1028</v>
      </c>
      <c r="D355" s="25" t="s">
        <v>1351</v>
      </c>
      <c r="E355" s="37">
        <v>1800162</v>
      </c>
      <c r="F355" s="25" t="s">
        <v>2981</v>
      </c>
      <c r="G355" s="25" t="s">
        <v>3378</v>
      </c>
      <c r="H355" s="37">
        <v>320291</v>
      </c>
      <c r="I355" s="37" t="s">
        <v>2771</v>
      </c>
      <c r="J355" s="25" t="s">
        <v>106</v>
      </c>
      <c r="K355" s="25" t="s">
        <v>13</v>
      </c>
      <c r="L355" s="25" t="s">
        <v>1665</v>
      </c>
      <c r="M355" s="27">
        <v>44617</v>
      </c>
      <c r="N355" s="38">
        <v>44719</v>
      </c>
      <c r="O355" s="26">
        <v>576378.4</v>
      </c>
      <c r="P355" s="26">
        <v>576378.4</v>
      </c>
      <c r="Q355" s="26">
        <f t="shared" si="5"/>
        <v>0</v>
      </c>
      <c r="R355" s="25" t="s">
        <v>107</v>
      </c>
      <c r="S355" s="25"/>
    </row>
    <row r="356" spans="1:19" x14ac:dyDescent="0.25">
      <c r="A356" s="36" t="s">
        <v>552</v>
      </c>
      <c r="B356" s="25" t="s">
        <v>430</v>
      </c>
      <c r="C356" s="25" t="s">
        <v>1028</v>
      </c>
      <c r="D356" s="25" t="s">
        <v>1352</v>
      </c>
      <c r="E356" s="37">
        <v>1702404</v>
      </c>
      <c r="F356" s="25" t="s">
        <v>2981</v>
      </c>
      <c r="G356" s="25" t="s">
        <v>3378</v>
      </c>
      <c r="H356" s="37">
        <v>320295</v>
      </c>
      <c r="I356" s="37" t="s">
        <v>2772</v>
      </c>
      <c r="J356" s="25" t="s">
        <v>106</v>
      </c>
      <c r="K356" s="25" t="s">
        <v>13</v>
      </c>
      <c r="L356" s="25" t="s">
        <v>1665</v>
      </c>
      <c r="M356" s="27">
        <v>44617</v>
      </c>
      <c r="N356" s="38">
        <v>44719</v>
      </c>
      <c r="O356" s="26">
        <v>724200</v>
      </c>
      <c r="P356" s="26">
        <v>724200</v>
      </c>
      <c r="Q356" s="26">
        <f t="shared" si="5"/>
        <v>0</v>
      </c>
      <c r="R356" s="25" t="s">
        <v>107</v>
      </c>
      <c r="S356" s="25"/>
    </row>
    <row r="357" spans="1:19" x14ac:dyDescent="0.25">
      <c r="A357" s="36" t="s">
        <v>553</v>
      </c>
      <c r="B357" s="25" t="s">
        <v>383</v>
      </c>
      <c r="C357" s="25" t="s">
        <v>1028</v>
      </c>
      <c r="D357" s="25" t="s">
        <v>1353</v>
      </c>
      <c r="E357" s="37">
        <v>1702507</v>
      </c>
      <c r="F357" s="25" t="s">
        <v>2981</v>
      </c>
      <c r="G357" s="25" t="s">
        <v>3378</v>
      </c>
      <c r="H357" s="37">
        <v>320298</v>
      </c>
      <c r="I357" s="37" t="s">
        <v>2773</v>
      </c>
      <c r="J357" s="25" t="s">
        <v>106</v>
      </c>
      <c r="K357" s="25" t="s">
        <v>13</v>
      </c>
      <c r="L357" s="25" t="s">
        <v>1665</v>
      </c>
      <c r="M357" s="27">
        <v>44617</v>
      </c>
      <c r="N357" s="38">
        <v>44725</v>
      </c>
      <c r="O357" s="26">
        <v>394280.44</v>
      </c>
      <c r="P357" s="26">
        <v>394280.44</v>
      </c>
      <c r="Q357" s="26">
        <f t="shared" si="5"/>
        <v>0</v>
      </c>
      <c r="R357" s="25" t="s">
        <v>107</v>
      </c>
      <c r="S357" s="25"/>
    </row>
    <row r="358" spans="1:19" x14ac:dyDescent="0.25">
      <c r="A358" s="36" t="s">
        <v>555</v>
      </c>
      <c r="B358" s="25" t="s">
        <v>405</v>
      </c>
      <c r="C358" s="25" t="s">
        <v>1028</v>
      </c>
      <c r="D358" s="25" t="s">
        <v>1354</v>
      </c>
      <c r="E358" s="37">
        <v>1800500</v>
      </c>
      <c r="F358" s="25" t="s">
        <v>2981</v>
      </c>
      <c r="G358" s="25" t="s">
        <v>3378</v>
      </c>
      <c r="H358" s="37">
        <v>320299</v>
      </c>
      <c r="I358" s="37" t="s">
        <v>2774</v>
      </c>
      <c r="J358" s="25" t="s">
        <v>106</v>
      </c>
      <c r="K358" s="25" t="s">
        <v>13</v>
      </c>
      <c r="L358" s="25" t="s">
        <v>1665</v>
      </c>
      <c r="M358" s="27">
        <v>44617</v>
      </c>
      <c r="N358" s="38">
        <v>44699</v>
      </c>
      <c r="O358" s="26">
        <v>582417</v>
      </c>
      <c r="P358" s="26">
        <v>582417</v>
      </c>
      <c r="Q358" s="26">
        <f t="shared" si="5"/>
        <v>0</v>
      </c>
      <c r="R358" s="25" t="s">
        <v>107</v>
      </c>
      <c r="S358" s="25"/>
    </row>
    <row r="359" spans="1:19" x14ac:dyDescent="0.25">
      <c r="A359" s="36" t="s">
        <v>556</v>
      </c>
      <c r="B359" s="25" t="s">
        <v>383</v>
      </c>
      <c r="C359" s="25" t="s">
        <v>1028</v>
      </c>
      <c r="D359" s="25" t="s">
        <v>1355</v>
      </c>
      <c r="E359" s="37">
        <v>1702507</v>
      </c>
      <c r="F359" s="25" t="s">
        <v>2981</v>
      </c>
      <c r="G359" s="25" t="s">
        <v>3378</v>
      </c>
      <c r="H359" s="37">
        <v>320300</v>
      </c>
      <c r="I359" s="37" t="s">
        <v>2775</v>
      </c>
      <c r="J359" s="25" t="s">
        <v>106</v>
      </c>
      <c r="K359" s="25" t="s">
        <v>13</v>
      </c>
      <c r="L359" s="25" t="s">
        <v>1665</v>
      </c>
      <c r="M359" s="27">
        <v>44617</v>
      </c>
      <c r="N359" s="38">
        <v>44725</v>
      </c>
      <c r="O359" s="26">
        <v>216000</v>
      </c>
      <c r="P359" s="26">
        <v>216000</v>
      </c>
      <c r="Q359" s="26">
        <f t="shared" si="5"/>
        <v>0</v>
      </c>
      <c r="R359" s="25" t="s">
        <v>107</v>
      </c>
      <c r="S359" s="25"/>
    </row>
    <row r="360" spans="1:19" x14ac:dyDescent="0.25">
      <c r="A360" s="36" t="s">
        <v>557</v>
      </c>
      <c r="B360" s="25" t="s">
        <v>397</v>
      </c>
      <c r="C360" s="25" t="s">
        <v>1028</v>
      </c>
      <c r="D360" s="25" t="s">
        <v>1356</v>
      </c>
      <c r="E360" s="37">
        <v>1800183</v>
      </c>
      <c r="F360" s="25" t="s">
        <v>2981</v>
      </c>
      <c r="G360" s="25" t="s">
        <v>3378</v>
      </c>
      <c r="H360" s="37">
        <v>320301</v>
      </c>
      <c r="I360" s="37" t="s">
        <v>2776</v>
      </c>
      <c r="J360" s="25" t="s">
        <v>106</v>
      </c>
      <c r="K360" s="25" t="s">
        <v>13</v>
      </c>
      <c r="L360" s="25" t="s">
        <v>1665</v>
      </c>
      <c r="M360" s="27">
        <v>44617</v>
      </c>
      <c r="N360" s="38">
        <v>44721</v>
      </c>
      <c r="O360" s="26">
        <v>571836</v>
      </c>
      <c r="P360" s="26">
        <v>571836</v>
      </c>
      <c r="Q360" s="26">
        <f t="shared" si="5"/>
        <v>0</v>
      </c>
      <c r="R360" s="25" t="s">
        <v>107</v>
      </c>
      <c r="S360" s="25"/>
    </row>
    <row r="361" spans="1:19" x14ac:dyDescent="0.25">
      <c r="A361" s="36" t="s">
        <v>558</v>
      </c>
      <c r="B361" s="25" t="s">
        <v>383</v>
      </c>
      <c r="C361" s="25" t="s">
        <v>1028</v>
      </c>
      <c r="D361" s="25" t="s">
        <v>1357</v>
      </c>
      <c r="E361" s="37">
        <v>1702507</v>
      </c>
      <c r="F361" s="25" t="s">
        <v>2981</v>
      </c>
      <c r="G361" s="25" t="s">
        <v>3378</v>
      </c>
      <c r="H361" s="37">
        <v>320311</v>
      </c>
      <c r="I361" s="37" t="s">
        <v>2777</v>
      </c>
      <c r="J361" s="25" t="s">
        <v>106</v>
      </c>
      <c r="K361" s="25" t="s">
        <v>13</v>
      </c>
      <c r="L361" s="25" t="s">
        <v>1665</v>
      </c>
      <c r="M361" s="27">
        <v>44617</v>
      </c>
      <c r="N361" s="38">
        <v>44725</v>
      </c>
      <c r="O361" s="26">
        <v>750000</v>
      </c>
      <c r="P361" s="26">
        <v>750000</v>
      </c>
      <c r="Q361" s="26">
        <f t="shared" si="5"/>
        <v>0</v>
      </c>
      <c r="R361" s="25" t="s">
        <v>107</v>
      </c>
      <c r="S361" s="25"/>
    </row>
    <row r="362" spans="1:19" x14ac:dyDescent="0.25">
      <c r="A362" s="36" t="s">
        <v>559</v>
      </c>
      <c r="B362" s="25" t="s">
        <v>261</v>
      </c>
      <c r="C362" s="25" t="s">
        <v>1028</v>
      </c>
      <c r="D362" s="25" t="s">
        <v>1358</v>
      </c>
      <c r="E362" s="37">
        <v>1702485</v>
      </c>
      <c r="F362" s="25" t="s">
        <v>2981</v>
      </c>
      <c r="G362" s="25" t="s">
        <v>3378</v>
      </c>
      <c r="H362" s="37">
        <v>320315</v>
      </c>
      <c r="I362" s="37" t="s">
        <v>2778</v>
      </c>
      <c r="J362" s="25" t="s">
        <v>106</v>
      </c>
      <c r="K362" s="25" t="s">
        <v>13</v>
      </c>
      <c r="L362" s="25" t="s">
        <v>1665</v>
      </c>
      <c r="M362" s="27">
        <v>44617</v>
      </c>
      <c r="N362" s="38">
        <v>44699</v>
      </c>
      <c r="O362" s="26">
        <v>679219</v>
      </c>
      <c r="P362" s="26">
        <v>679219</v>
      </c>
      <c r="Q362" s="26">
        <f t="shared" si="5"/>
        <v>0</v>
      </c>
      <c r="R362" s="25" t="s">
        <v>107</v>
      </c>
      <c r="S362" s="25"/>
    </row>
    <row r="363" spans="1:19" x14ac:dyDescent="0.25">
      <c r="A363" s="36" t="s">
        <v>561</v>
      </c>
      <c r="B363" s="25" t="s">
        <v>17</v>
      </c>
      <c r="C363" s="25" t="s">
        <v>1028</v>
      </c>
      <c r="D363" s="25" t="s">
        <v>1359</v>
      </c>
      <c r="E363" s="37">
        <v>1701645</v>
      </c>
      <c r="F363" s="25" t="s">
        <v>2981</v>
      </c>
      <c r="G363" s="25" t="s">
        <v>3378</v>
      </c>
      <c r="H363" s="37">
        <v>320328</v>
      </c>
      <c r="I363" s="37" t="s">
        <v>2779</v>
      </c>
      <c r="J363" s="25" t="s">
        <v>106</v>
      </c>
      <c r="K363" s="25" t="s">
        <v>13</v>
      </c>
      <c r="L363" s="25" t="s">
        <v>1665</v>
      </c>
      <c r="M363" s="27">
        <v>44617</v>
      </c>
      <c r="N363" s="38">
        <v>44683</v>
      </c>
      <c r="O363" s="26">
        <v>720000</v>
      </c>
      <c r="P363" s="26">
        <v>720000</v>
      </c>
      <c r="Q363" s="26">
        <f t="shared" si="5"/>
        <v>0</v>
      </c>
      <c r="R363" s="25" t="s">
        <v>107</v>
      </c>
      <c r="S363" s="25"/>
    </row>
    <row r="364" spans="1:19" x14ac:dyDescent="0.25">
      <c r="A364" s="36" t="s">
        <v>562</v>
      </c>
      <c r="B364" s="25" t="s">
        <v>383</v>
      </c>
      <c r="C364" s="25" t="s">
        <v>1028</v>
      </c>
      <c r="D364" s="25" t="s">
        <v>1360</v>
      </c>
      <c r="E364" s="37">
        <v>1702507</v>
      </c>
      <c r="F364" s="25" t="s">
        <v>2981</v>
      </c>
      <c r="G364" s="25" t="s">
        <v>3378</v>
      </c>
      <c r="H364" s="37">
        <v>320331</v>
      </c>
      <c r="I364" s="37" t="s">
        <v>2780</v>
      </c>
      <c r="J364" s="25" t="s">
        <v>106</v>
      </c>
      <c r="K364" s="25" t="s">
        <v>13</v>
      </c>
      <c r="L364" s="25" t="s">
        <v>1665</v>
      </c>
      <c r="M364" s="27">
        <v>44617</v>
      </c>
      <c r="N364" s="38">
        <v>44725</v>
      </c>
      <c r="O364" s="26">
        <v>554305.11</v>
      </c>
      <c r="P364" s="26">
        <v>554305.11</v>
      </c>
      <c r="Q364" s="26">
        <f t="shared" si="5"/>
        <v>0</v>
      </c>
      <c r="R364" s="25" t="s">
        <v>107</v>
      </c>
      <c r="S364" s="25"/>
    </row>
    <row r="365" spans="1:19" x14ac:dyDescent="0.25">
      <c r="A365" s="36" t="s">
        <v>564</v>
      </c>
      <c r="B365" s="25" t="s">
        <v>790</v>
      </c>
      <c r="C365" s="25" t="s">
        <v>1028</v>
      </c>
      <c r="D365" s="25" t="s">
        <v>1361</v>
      </c>
      <c r="E365" s="37">
        <v>1602719</v>
      </c>
      <c r="F365" s="25" t="s">
        <v>2981</v>
      </c>
      <c r="G365" s="25" t="s">
        <v>3378</v>
      </c>
      <c r="H365" s="37">
        <v>320334</v>
      </c>
      <c r="I365" s="37" t="s">
        <v>2781</v>
      </c>
      <c r="J365" s="25" t="s">
        <v>106</v>
      </c>
      <c r="K365" s="25" t="s">
        <v>13</v>
      </c>
      <c r="L365" s="25" t="s">
        <v>1665</v>
      </c>
      <c r="M365" s="27">
        <v>44617</v>
      </c>
      <c r="N365" s="38">
        <v>44720</v>
      </c>
      <c r="O365" s="26">
        <v>519380</v>
      </c>
      <c r="P365" s="26">
        <v>519380</v>
      </c>
      <c r="Q365" s="26">
        <f t="shared" si="5"/>
        <v>0</v>
      </c>
      <c r="R365" s="25" t="s">
        <v>107</v>
      </c>
      <c r="S365" s="25"/>
    </row>
    <row r="366" spans="1:19" x14ac:dyDescent="0.25">
      <c r="A366" s="36" t="s">
        <v>565</v>
      </c>
      <c r="B366" s="25" t="s">
        <v>432</v>
      </c>
      <c r="C366" s="25" t="s">
        <v>1028</v>
      </c>
      <c r="D366" s="25" t="s">
        <v>1362</v>
      </c>
      <c r="E366" s="37">
        <v>1702512</v>
      </c>
      <c r="F366" s="25" t="s">
        <v>2981</v>
      </c>
      <c r="G366" s="25" t="s">
        <v>3378</v>
      </c>
      <c r="H366" s="37">
        <v>320341</v>
      </c>
      <c r="I366" s="37" t="s">
        <v>2782</v>
      </c>
      <c r="J366" s="25" t="s">
        <v>106</v>
      </c>
      <c r="K366" s="25" t="s">
        <v>13</v>
      </c>
      <c r="L366" s="25" t="s">
        <v>1665</v>
      </c>
      <c r="M366" s="27">
        <v>44617</v>
      </c>
      <c r="N366" s="38">
        <v>44721</v>
      </c>
      <c r="O366" s="26">
        <v>484200</v>
      </c>
      <c r="P366" s="26">
        <v>484200</v>
      </c>
      <c r="Q366" s="26">
        <f t="shared" si="5"/>
        <v>0</v>
      </c>
      <c r="R366" s="25" t="s">
        <v>107</v>
      </c>
      <c r="S366" s="25"/>
    </row>
    <row r="367" spans="1:19" x14ac:dyDescent="0.25">
      <c r="A367" s="36" t="s">
        <v>566</v>
      </c>
      <c r="B367" s="25" t="s">
        <v>914</v>
      </c>
      <c r="C367" s="25" t="s">
        <v>1028</v>
      </c>
      <c r="D367" s="25" t="s">
        <v>1363</v>
      </c>
      <c r="E367" s="37">
        <v>1800690</v>
      </c>
      <c r="F367" s="25" t="s">
        <v>2981</v>
      </c>
      <c r="G367" s="25" t="s">
        <v>3378</v>
      </c>
      <c r="H367" s="37">
        <v>320343</v>
      </c>
      <c r="I367" s="37" t="s">
        <v>2783</v>
      </c>
      <c r="J367" s="25" t="s">
        <v>106</v>
      </c>
      <c r="K367" s="25" t="s">
        <v>13</v>
      </c>
      <c r="L367" s="25" t="s">
        <v>1665</v>
      </c>
      <c r="M367" s="27">
        <v>44617</v>
      </c>
      <c r="N367" s="38">
        <v>44725</v>
      </c>
      <c r="O367" s="26">
        <v>750000</v>
      </c>
      <c r="P367" s="26">
        <v>750000</v>
      </c>
      <c r="Q367" s="26">
        <f t="shared" si="5"/>
        <v>0</v>
      </c>
      <c r="R367" s="25" t="s">
        <v>107</v>
      </c>
      <c r="S367" s="25"/>
    </row>
    <row r="368" spans="1:19" x14ac:dyDescent="0.25">
      <c r="A368" s="36" t="s">
        <v>567</v>
      </c>
      <c r="B368" s="25" t="s">
        <v>266</v>
      </c>
      <c r="C368" s="25" t="s">
        <v>1028</v>
      </c>
      <c r="D368" s="25" t="s">
        <v>1364</v>
      </c>
      <c r="E368" s="37" t="s">
        <v>267</v>
      </c>
      <c r="F368" s="25" t="s">
        <v>2981</v>
      </c>
      <c r="G368" s="25" t="s">
        <v>3378</v>
      </c>
      <c r="H368" s="37">
        <v>320351</v>
      </c>
      <c r="I368" s="37" t="s">
        <v>2784</v>
      </c>
      <c r="J368" s="25" t="s">
        <v>106</v>
      </c>
      <c r="K368" s="25" t="s">
        <v>13</v>
      </c>
      <c r="L368" s="25" t="s">
        <v>1665</v>
      </c>
      <c r="M368" s="27">
        <v>44617</v>
      </c>
      <c r="N368" s="38">
        <v>44694</v>
      </c>
      <c r="O368" s="26">
        <v>540600</v>
      </c>
      <c r="P368" s="26">
        <v>540600</v>
      </c>
      <c r="Q368" s="26">
        <f t="shared" si="5"/>
        <v>0</v>
      </c>
      <c r="R368" s="25" t="s">
        <v>107</v>
      </c>
      <c r="S368" s="25"/>
    </row>
    <row r="369" spans="1:19" x14ac:dyDescent="0.25">
      <c r="A369" s="36" t="s">
        <v>568</v>
      </c>
      <c r="B369" s="25" t="s">
        <v>432</v>
      </c>
      <c r="C369" s="25" t="s">
        <v>1028</v>
      </c>
      <c r="D369" s="25" t="s">
        <v>1365</v>
      </c>
      <c r="E369" s="37">
        <v>1702512</v>
      </c>
      <c r="F369" s="25" t="s">
        <v>2981</v>
      </c>
      <c r="G369" s="25" t="s">
        <v>3378</v>
      </c>
      <c r="H369" s="37">
        <v>320353</v>
      </c>
      <c r="I369" s="37" t="s">
        <v>2785</v>
      </c>
      <c r="J369" s="25" t="s">
        <v>106</v>
      </c>
      <c r="K369" s="25" t="s">
        <v>13</v>
      </c>
      <c r="L369" s="25" t="s">
        <v>1665</v>
      </c>
      <c r="M369" s="27">
        <v>44617</v>
      </c>
      <c r="N369" s="38">
        <v>44687</v>
      </c>
      <c r="O369" s="26">
        <v>600000</v>
      </c>
      <c r="P369" s="26">
        <v>600000</v>
      </c>
      <c r="Q369" s="26">
        <f t="shared" si="5"/>
        <v>0</v>
      </c>
      <c r="R369" s="25" t="s">
        <v>107</v>
      </c>
      <c r="S369" s="25"/>
    </row>
    <row r="370" spans="1:19" x14ac:dyDescent="0.25">
      <c r="A370" s="36" t="s">
        <v>570</v>
      </c>
      <c r="B370" s="25" t="s">
        <v>915</v>
      </c>
      <c r="C370" s="25" t="s">
        <v>1028</v>
      </c>
      <c r="D370" s="25" t="s">
        <v>1366</v>
      </c>
      <c r="E370" s="37" t="s">
        <v>1552</v>
      </c>
      <c r="F370" s="25" t="s">
        <v>2981</v>
      </c>
      <c r="G370" s="25" t="s">
        <v>3378</v>
      </c>
      <c r="H370" s="37">
        <v>320355</v>
      </c>
      <c r="I370" s="37" t="s">
        <v>2786</v>
      </c>
      <c r="J370" s="25" t="s">
        <v>106</v>
      </c>
      <c r="K370" s="25" t="s">
        <v>13</v>
      </c>
      <c r="L370" s="25" t="s">
        <v>1665</v>
      </c>
      <c r="M370" s="27">
        <v>44617</v>
      </c>
      <c r="N370" s="38">
        <v>44687</v>
      </c>
      <c r="O370" s="26">
        <v>737096</v>
      </c>
      <c r="P370" s="26">
        <v>737096</v>
      </c>
      <c r="Q370" s="26">
        <f t="shared" si="5"/>
        <v>0</v>
      </c>
      <c r="R370" s="25" t="s">
        <v>107</v>
      </c>
      <c r="S370" s="25"/>
    </row>
    <row r="371" spans="1:19" x14ac:dyDescent="0.25">
      <c r="A371" s="36" t="s">
        <v>571</v>
      </c>
      <c r="B371" s="25" t="s">
        <v>187</v>
      </c>
      <c r="C371" s="25" t="s">
        <v>1028</v>
      </c>
      <c r="D371" s="25" t="s">
        <v>1367</v>
      </c>
      <c r="E371" s="37" t="s">
        <v>188</v>
      </c>
      <c r="F371" s="25" t="s">
        <v>2981</v>
      </c>
      <c r="G371" s="25" t="s">
        <v>3378</v>
      </c>
      <c r="H371" s="37">
        <v>320362</v>
      </c>
      <c r="I371" s="37" t="s">
        <v>2787</v>
      </c>
      <c r="J371" s="25" t="s">
        <v>106</v>
      </c>
      <c r="K371" s="25" t="s">
        <v>13</v>
      </c>
      <c r="L371" s="25" t="s">
        <v>1665</v>
      </c>
      <c r="M371" s="27">
        <v>44617</v>
      </c>
      <c r="N371" s="38">
        <v>44719</v>
      </c>
      <c r="O371" s="26">
        <v>688400</v>
      </c>
      <c r="P371" s="26">
        <v>688400</v>
      </c>
      <c r="Q371" s="26">
        <f t="shared" si="5"/>
        <v>0</v>
      </c>
      <c r="R371" s="25" t="s">
        <v>107</v>
      </c>
      <c r="S371" s="25"/>
    </row>
    <row r="372" spans="1:19" x14ac:dyDescent="0.25">
      <c r="A372" s="36" t="s">
        <v>574</v>
      </c>
      <c r="B372" s="25" t="s">
        <v>418</v>
      </c>
      <c r="C372" s="25" t="s">
        <v>1028</v>
      </c>
      <c r="D372" s="25" t="s">
        <v>1368</v>
      </c>
      <c r="E372" s="37">
        <v>1701509</v>
      </c>
      <c r="F372" s="25" t="s">
        <v>2981</v>
      </c>
      <c r="G372" s="25" t="s">
        <v>3378</v>
      </c>
      <c r="H372" s="37">
        <v>320373</v>
      </c>
      <c r="I372" s="37" t="s">
        <v>2788</v>
      </c>
      <c r="J372" s="25" t="s">
        <v>106</v>
      </c>
      <c r="K372" s="25" t="s">
        <v>13</v>
      </c>
      <c r="L372" s="25" t="s">
        <v>1665</v>
      </c>
      <c r="M372" s="27">
        <v>44617</v>
      </c>
      <c r="N372" s="38">
        <v>44687</v>
      </c>
      <c r="O372" s="26">
        <v>747323.5</v>
      </c>
      <c r="P372" s="26">
        <v>747323.5</v>
      </c>
      <c r="Q372" s="26">
        <f t="shared" si="5"/>
        <v>0</v>
      </c>
      <c r="R372" s="25" t="s">
        <v>107</v>
      </c>
      <c r="S372" s="25"/>
    </row>
    <row r="373" spans="1:19" x14ac:dyDescent="0.25">
      <c r="A373" s="36" t="s">
        <v>575</v>
      </c>
      <c r="B373" s="25" t="s">
        <v>430</v>
      </c>
      <c r="C373" s="25" t="s">
        <v>1028</v>
      </c>
      <c r="D373" s="25" t="s">
        <v>1369</v>
      </c>
      <c r="E373" s="37">
        <v>1702404</v>
      </c>
      <c r="F373" s="25" t="s">
        <v>2981</v>
      </c>
      <c r="G373" s="25" t="s">
        <v>3378</v>
      </c>
      <c r="H373" s="37">
        <v>320379</v>
      </c>
      <c r="I373" s="37" t="s">
        <v>2789</v>
      </c>
      <c r="J373" s="25" t="s">
        <v>106</v>
      </c>
      <c r="K373" s="25" t="s">
        <v>13</v>
      </c>
      <c r="L373" s="25" t="s">
        <v>1665</v>
      </c>
      <c r="M373" s="27">
        <v>44617</v>
      </c>
      <c r="N373" s="38">
        <v>44680</v>
      </c>
      <c r="O373" s="26">
        <v>282500</v>
      </c>
      <c r="P373" s="26">
        <v>282500</v>
      </c>
      <c r="Q373" s="26">
        <f t="shared" si="5"/>
        <v>0</v>
      </c>
      <c r="R373" s="25" t="s">
        <v>107</v>
      </c>
      <c r="S373" s="25"/>
    </row>
    <row r="374" spans="1:19" x14ac:dyDescent="0.25">
      <c r="A374" s="36" t="s">
        <v>580</v>
      </c>
      <c r="B374" s="25" t="s">
        <v>256</v>
      </c>
      <c r="C374" s="25" t="s">
        <v>1028</v>
      </c>
      <c r="D374" s="25" t="s">
        <v>1370</v>
      </c>
      <c r="E374" s="37">
        <v>1700980</v>
      </c>
      <c r="F374" s="25" t="s">
        <v>2981</v>
      </c>
      <c r="G374" s="25" t="s">
        <v>3378</v>
      </c>
      <c r="H374" s="37">
        <v>320388</v>
      </c>
      <c r="I374" s="37" t="s">
        <v>2790</v>
      </c>
      <c r="J374" s="25" t="s">
        <v>106</v>
      </c>
      <c r="K374" s="25" t="s">
        <v>13</v>
      </c>
      <c r="L374" s="25" t="s">
        <v>1665</v>
      </c>
      <c r="M374" s="27">
        <v>44617</v>
      </c>
      <c r="N374" s="38">
        <v>44699</v>
      </c>
      <c r="O374" s="26">
        <v>611000</v>
      </c>
      <c r="P374" s="26">
        <v>611000</v>
      </c>
      <c r="Q374" s="26">
        <f t="shared" si="5"/>
        <v>0</v>
      </c>
      <c r="R374" s="25" t="s">
        <v>107</v>
      </c>
      <c r="S374" s="25"/>
    </row>
    <row r="375" spans="1:19" x14ac:dyDescent="0.25">
      <c r="A375" s="36" t="s">
        <v>581</v>
      </c>
      <c r="B375" s="25" t="s">
        <v>697</v>
      </c>
      <c r="C375" s="25" t="s">
        <v>1028</v>
      </c>
      <c r="D375" s="25" t="s">
        <v>1371</v>
      </c>
      <c r="E375" s="37">
        <v>1800236</v>
      </c>
      <c r="F375" s="25" t="s">
        <v>2981</v>
      </c>
      <c r="G375" s="25" t="s">
        <v>3378</v>
      </c>
      <c r="H375" s="37">
        <v>320393</v>
      </c>
      <c r="I375" s="37" t="s">
        <v>2791</v>
      </c>
      <c r="J375" s="25" t="s">
        <v>106</v>
      </c>
      <c r="K375" s="25" t="s">
        <v>13</v>
      </c>
      <c r="L375" s="25" t="s">
        <v>1665</v>
      </c>
      <c r="M375" s="27">
        <v>44617</v>
      </c>
      <c r="N375" s="38">
        <v>44719</v>
      </c>
      <c r="O375" s="26">
        <v>573911</v>
      </c>
      <c r="P375" s="26">
        <v>573911</v>
      </c>
      <c r="Q375" s="26">
        <f t="shared" si="5"/>
        <v>0</v>
      </c>
      <c r="R375" s="25" t="s">
        <v>107</v>
      </c>
      <c r="S375" s="25"/>
    </row>
    <row r="376" spans="1:19" x14ac:dyDescent="0.25">
      <c r="A376" s="36" t="s">
        <v>585</v>
      </c>
      <c r="B376" s="25" t="s">
        <v>790</v>
      </c>
      <c r="C376" s="25" t="s">
        <v>1028</v>
      </c>
      <c r="D376" s="25" t="s">
        <v>1372</v>
      </c>
      <c r="E376" s="37">
        <v>1602719</v>
      </c>
      <c r="F376" s="25" t="s">
        <v>2981</v>
      </c>
      <c r="G376" s="25" t="s">
        <v>3378</v>
      </c>
      <c r="H376" s="37">
        <v>320399</v>
      </c>
      <c r="I376" s="37" t="s">
        <v>2792</v>
      </c>
      <c r="J376" s="25" t="s">
        <v>106</v>
      </c>
      <c r="K376" s="25" t="s">
        <v>13</v>
      </c>
      <c r="L376" s="25" t="s">
        <v>1665</v>
      </c>
      <c r="M376" s="27">
        <v>44617</v>
      </c>
      <c r="N376" s="38">
        <v>44680</v>
      </c>
      <c r="O376" s="26">
        <v>750000</v>
      </c>
      <c r="P376" s="26">
        <v>750000</v>
      </c>
      <c r="Q376" s="26">
        <f t="shared" si="5"/>
        <v>0</v>
      </c>
      <c r="R376" s="25" t="s">
        <v>107</v>
      </c>
      <c r="S376" s="25"/>
    </row>
    <row r="377" spans="1:19" x14ac:dyDescent="0.25">
      <c r="A377" s="36" t="s">
        <v>590</v>
      </c>
      <c r="B377" s="25" t="s">
        <v>3627</v>
      </c>
      <c r="C377" s="25" t="s">
        <v>1028</v>
      </c>
      <c r="D377" s="25" t="s">
        <v>1373</v>
      </c>
      <c r="E377" s="37" t="s">
        <v>1522</v>
      </c>
      <c r="F377" s="25" t="s">
        <v>2981</v>
      </c>
      <c r="G377" s="25" t="s">
        <v>3378</v>
      </c>
      <c r="H377" s="37">
        <v>320403</v>
      </c>
      <c r="I377" s="37" t="s">
        <v>2793</v>
      </c>
      <c r="J377" s="25" t="s">
        <v>106</v>
      </c>
      <c r="K377" s="25" t="s">
        <v>13</v>
      </c>
      <c r="L377" s="25" t="s">
        <v>1665</v>
      </c>
      <c r="M377" s="27">
        <v>44617</v>
      </c>
      <c r="N377" s="38">
        <v>44720</v>
      </c>
      <c r="O377" s="26">
        <v>243560</v>
      </c>
      <c r="P377" s="26">
        <v>243560</v>
      </c>
      <c r="Q377" s="26">
        <f t="shared" si="5"/>
        <v>0</v>
      </c>
      <c r="R377" s="25" t="s">
        <v>107</v>
      </c>
      <c r="S377" s="25"/>
    </row>
    <row r="378" spans="1:19" x14ac:dyDescent="0.25">
      <c r="A378" s="36" t="s">
        <v>595</v>
      </c>
      <c r="B378" s="25" t="s">
        <v>225</v>
      </c>
      <c r="C378" s="25" t="s">
        <v>1028</v>
      </c>
      <c r="D378" s="25" t="s">
        <v>1374</v>
      </c>
      <c r="E378" s="37" t="s">
        <v>226</v>
      </c>
      <c r="F378" s="25" t="s">
        <v>2981</v>
      </c>
      <c r="G378" s="25" t="s">
        <v>3378</v>
      </c>
      <c r="H378" s="37">
        <v>320409</v>
      </c>
      <c r="I378" s="37" t="s">
        <v>2794</v>
      </c>
      <c r="J378" s="25" t="s">
        <v>106</v>
      </c>
      <c r="K378" s="25" t="s">
        <v>13</v>
      </c>
      <c r="L378" s="25" t="s">
        <v>1665</v>
      </c>
      <c r="M378" s="27">
        <v>44617</v>
      </c>
      <c r="N378" s="38">
        <v>44720</v>
      </c>
      <c r="O378" s="26">
        <v>427003</v>
      </c>
      <c r="P378" s="26">
        <v>427003</v>
      </c>
      <c r="Q378" s="26">
        <f t="shared" si="5"/>
        <v>0</v>
      </c>
      <c r="R378" s="25" t="s">
        <v>107</v>
      </c>
      <c r="S378" s="25"/>
    </row>
    <row r="379" spans="1:19" x14ac:dyDescent="0.25">
      <c r="A379" s="36" t="s">
        <v>598</v>
      </c>
      <c r="B379" s="25" t="s">
        <v>495</v>
      </c>
      <c r="C379" s="25" t="s">
        <v>1028</v>
      </c>
      <c r="D379" s="25" t="s">
        <v>1375</v>
      </c>
      <c r="E379" s="37">
        <v>1800273</v>
      </c>
      <c r="F379" s="25" t="s">
        <v>2981</v>
      </c>
      <c r="G379" s="25" t="s">
        <v>3378</v>
      </c>
      <c r="H379" s="37">
        <v>320415</v>
      </c>
      <c r="I379" s="37" t="s">
        <v>2795</v>
      </c>
      <c r="J379" s="25" t="s">
        <v>106</v>
      </c>
      <c r="K379" s="25" t="s">
        <v>13</v>
      </c>
      <c r="L379" s="25" t="s">
        <v>1665</v>
      </c>
      <c r="M379" s="27">
        <v>44617</v>
      </c>
      <c r="N379" s="38">
        <v>44683</v>
      </c>
      <c r="O379" s="26">
        <v>580242</v>
      </c>
      <c r="P379" s="26">
        <v>580242</v>
      </c>
      <c r="Q379" s="26">
        <f t="shared" si="5"/>
        <v>0</v>
      </c>
      <c r="R379" s="25" t="s">
        <v>107</v>
      </c>
      <c r="S379" s="25"/>
    </row>
    <row r="380" spans="1:19" x14ac:dyDescent="0.25">
      <c r="A380" s="36" t="s">
        <v>601</v>
      </c>
      <c r="B380" s="25" t="s">
        <v>397</v>
      </c>
      <c r="C380" s="25" t="s">
        <v>1028</v>
      </c>
      <c r="D380" s="25" t="s">
        <v>1376</v>
      </c>
      <c r="E380" s="37">
        <v>1800183</v>
      </c>
      <c r="F380" s="25" t="s">
        <v>2981</v>
      </c>
      <c r="G380" s="25" t="s">
        <v>3378</v>
      </c>
      <c r="H380" s="37">
        <v>320428</v>
      </c>
      <c r="I380" s="37" t="s">
        <v>2796</v>
      </c>
      <c r="J380" s="25" t="s">
        <v>106</v>
      </c>
      <c r="K380" s="25" t="s">
        <v>13</v>
      </c>
      <c r="L380" s="25" t="s">
        <v>1665</v>
      </c>
      <c r="M380" s="27">
        <v>44617</v>
      </c>
      <c r="N380" s="38">
        <v>44684</v>
      </c>
      <c r="O380" s="26">
        <v>668400</v>
      </c>
      <c r="P380" s="26">
        <v>668400</v>
      </c>
      <c r="Q380" s="26">
        <f t="shared" si="5"/>
        <v>0</v>
      </c>
      <c r="R380" s="25" t="s">
        <v>107</v>
      </c>
      <c r="S380" s="25"/>
    </row>
    <row r="381" spans="1:19" x14ac:dyDescent="0.25">
      <c r="A381" s="36" t="s">
        <v>602</v>
      </c>
      <c r="B381" s="25" t="s">
        <v>17</v>
      </c>
      <c r="C381" s="25" t="s">
        <v>1028</v>
      </c>
      <c r="D381" s="25" t="s">
        <v>1377</v>
      </c>
      <c r="E381" s="37">
        <v>1701645</v>
      </c>
      <c r="F381" s="25" t="s">
        <v>2981</v>
      </c>
      <c r="G381" s="25" t="s">
        <v>3378</v>
      </c>
      <c r="H381" s="37">
        <v>320450</v>
      </c>
      <c r="I381" s="37" t="s">
        <v>2797</v>
      </c>
      <c r="J381" s="25" t="s">
        <v>106</v>
      </c>
      <c r="K381" s="25" t="s">
        <v>13</v>
      </c>
      <c r="L381" s="25" t="s">
        <v>1665</v>
      </c>
      <c r="M381" s="27">
        <v>44617</v>
      </c>
      <c r="N381" s="38">
        <v>44720</v>
      </c>
      <c r="O381" s="26">
        <v>560000</v>
      </c>
      <c r="P381" s="26">
        <v>560000</v>
      </c>
      <c r="Q381" s="26">
        <f t="shared" si="5"/>
        <v>0</v>
      </c>
      <c r="R381" s="25" t="s">
        <v>107</v>
      </c>
      <c r="S381" s="25"/>
    </row>
    <row r="382" spans="1:19" x14ac:dyDescent="0.25">
      <c r="A382" s="36" t="s">
        <v>603</v>
      </c>
      <c r="B382" s="25" t="s">
        <v>492</v>
      </c>
      <c r="C382" s="25" t="s">
        <v>1028</v>
      </c>
      <c r="D382" s="25" t="s">
        <v>1378</v>
      </c>
      <c r="E382" s="37">
        <v>1800505</v>
      </c>
      <c r="F382" s="25" t="s">
        <v>2981</v>
      </c>
      <c r="G382" s="25" t="s">
        <v>3378</v>
      </c>
      <c r="H382" s="37">
        <v>320456</v>
      </c>
      <c r="I382" s="37" t="s">
        <v>2798</v>
      </c>
      <c r="J382" s="25" t="s">
        <v>106</v>
      </c>
      <c r="K382" s="25" t="s">
        <v>13</v>
      </c>
      <c r="L382" s="25" t="s">
        <v>1665</v>
      </c>
      <c r="M382" s="27">
        <v>44617</v>
      </c>
      <c r="N382" s="38">
        <v>44719</v>
      </c>
      <c r="O382" s="26">
        <v>615200</v>
      </c>
      <c r="P382" s="26">
        <v>615200</v>
      </c>
      <c r="Q382" s="26">
        <f t="shared" si="5"/>
        <v>0</v>
      </c>
      <c r="R382" s="25" t="s">
        <v>107</v>
      </c>
      <c r="S382" s="25"/>
    </row>
    <row r="383" spans="1:19" x14ac:dyDescent="0.25">
      <c r="A383" s="36" t="s">
        <v>604</v>
      </c>
      <c r="B383" s="25" t="s">
        <v>432</v>
      </c>
      <c r="C383" s="25" t="s">
        <v>1028</v>
      </c>
      <c r="D383" s="25" t="s">
        <v>1379</v>
      </c>
      <c r="E383" s="37">
        <v>1702512</v>
      </c>
      <c r="F383" s="25" t="s">
        <v>2981</v>
      </c>
      <c r="G383" s="25" t="s">
        <v>3378</v>
      </c>
      <c r="H383" s="37">
        <v>320462</v>
      </c>
      <c r="I383" s="37" t="s">
        <v>2799</v>
      </c>
      <c r="J383" s="25" t="s">
        <v>106</v>
      </c>
      <c r="K383" s="25" t="s">
        <v>13</v>
      </c>
      <c r="L383" s="25" t="s">
        <v>1665</v>
      </c>
      <c r="M383" s="27">
        <v>44617</v>
      </c>
      <c r="N383" s="38">
        <v>44727</v>
      </c>
      <c r="O383" s="26">
        <v>168300</v>
      </c>
      <c r="P383" s="26">
        <v>168300</v>
      </c>
      <c r="Q383" s="26">
        <f t="shared" si="5"/>
        <v>0</v>
      </c>
      <c r="R383" s="25" t="s">
        <v>107</v>
      </c>
      <c r="S383" s="25"/>
    </row>
    <row r="384" spans="1:19" x14ac:dyDescent="0.25">
      <c r="A384" s="36" t="s">
        <v>605</v>
      </c>
      <c r="B384" s="25" t="s">
        <v>416</v>
      </c>
      <c r="C384" s="25" t="s">
        <v>1028</v>
      </c>
      <c r="D384" s="25" t="s">
        <v>1380</v>
      </c>
      <c r="E384" s="37">
        <v>1702667</v>
      </c>
      <c r="F384" s="25" t="s">
        <v>2981</v>
      </c>
      <c r="G384" s="25" t="s">
        <v>3378</v>
      </c>
      <c r="H384" s="37">
        <v>320469</v>
      </c>
      <c r="I384" s="37" t="s">
        <v>2800</v>
      </c>
      <c r="J384" s="25" t="s">
        <v>106</v>
      </c>
      <c r="K384" s="25" t="s">
        <v>13</v>
      </c>
      <c r="L384" s="25" t="s">
        <v>1665</v>
      </c>
      <c r="M384" s="27">
        <v>44617</v>
      </c>
      <c r="N384" s="38">
        <v>44694</v>
      </c>
      <c r="O384" s="26">
        <v>748000</v>
      </c>
      <c r="P384" s="26">
        <v>748000</v>
      </c>
      <c r="Q384" s="26">
        <f t="shared" si="5"/>
        <v>0</v>
      </c>
      <c r="R384" s="25" t="s">
        <v>107</v>
      </c>
      <c r="S384" s="25"/>
    </row>
    <row r="385" spans="1:19" x14ac:dyDescent="0.25">
      <c r="A385" s="36" t="s">
        <v>606</v>
      </c>
      <c r="B385" s="25" t="s">
        <v>893</v>
      </c>
      <c r="C385" s="25" t="s">
        <v>1028</v>
      </c>
      <c r="D385" s="25" t="s">
        <v>1381</v>
      </c>
      <c r="E385" s="37">
        <v>1700016</v>
      </c>
      <c r="F385" s="25" t="s">
        <v>2981</v>
      </c>
      <c r="G385" s="25" t="s">
        <v>3378</v>
      </c>
      <c r="H385" s="37">
        <v>320484</v>
      </c>
      <c r="I385" s="37" t="s">
        <v>3484</v>
      </c>
      <c r="J385" s="25" t="s">
        <v>106</v>
      </c>
      <c r="K385" s="25" t="s">
        <v>13</v>
      </c>
      <c r="L385" s="25" t="s">
        <v>1665</v>
      </c>
      <c r="M385" s="27">
        <v>44617</v>
      </c>
      <c r="N385" s="38">
        <v>44750</v>
      </c>
      <c r="O385" s="26">
        <v>156000</v>
      </c>
      <c r="P385" s="26">
        <v>156000</v>
      </c>
      <c r="Q385" s="26">
        <f t="shared" si="5"/>
        <v>0</v>
      </c>
      <c r="R385" s="25" t="s">
        <v>107</v>
      </c>
      <c r="S385" s="25"/>
    </row>
    <row r="386" spans="1:19" x14ac:dyDescent="0.25">
      <c r="A386" s="36" t="s">
        <v>608</v>
      </c>
      <c r="B386" s="25" t="s">
        <v>3628</v>
      </c>
      <c r="C386" s="25" t="s">
        <v>1028</v>
      </c>
      <c r="D386" s="25" t="s">
        <v>1382</v>
      </c>
      <c r="E386" s="37" t="s">
        <v>1553</v>
      </c>
      <c r="F386" s="25" t="s">
        <v>2981</v>
      </c>
      <c r="G386" s="25" t="s">
        <v>3378</v>
      </c>
      <c r="H386" s="37">
        <v>320486</v>
      </c>
      <c r="I386" s="37" t="s">
        <v>2801</v>
      </c>
      <c r="J386" s="25" t="s">
        <v>106</v>
      </c>
      <c r="K386" s="25" t="s">
        <v>13</v>
      </c>
      <c r="L386" s="25" t="s">
        <v>1665</v>
      </c>
      <c r="M386" s="27">
        <v>44617</v>
      </c>
      <c r="N386" s="38">
        <v>44680</v>
      </c>
      <c r="O386" s="26">
        <v>320000</v>
      </c>
      <c r="P386" s="26">
        <v>320000</v>
      </c>
      <c r="Q386" s="26">
        <f t="shared" si="5"/>
        <v>0</v>
      </c>
      <c r="R386" s="25" t="s">
        <v>107</v>
      </c>
      <c r="S386" s="25"/>
    </row>
    <row r="387" spans="1:19" x14ac:dyDescent="0.25">
      <c r="A387" s="36" t="s">
        <v>612</v>
      </c>
      <c r="B387" s="25" t="s">
        <v>861</v>
      </c>
      <c r="C387" s="25" t="s">
        <v>1028</v>
      </c>
      <c r="D387" s="25" t="s">
        <v>1383</v>
      </c>
      <c r="E387" s="37" t="s">
        <v>456</v>
      </c>
      <c r="F387" s="25" t="s">
        <v>2981</v>
      </c>
      <c r="G387" s="25" t="s">
        <v>3378</v>
      </c>
      <c r="H387" s="37">
        <v>320491</v>
      </c>
      <c r="I387" s="37" t="s">
        <v>2802</v>
      </c>
      <c r="J387" s="25" t="s">
        <v>106</v>
      </c>
      <c r="K387" s="25" t="s">
        <v>13</v>
      </c>
      <c r="L387" s="25" t="s">
        <v>1665</v>
      </c>
      <c r="M387" s="27">
        <v>44617</v>
      </c>
      <c r="N387" s="38">
        <v>44680</v>
      </c>
      <c r="O387" s="26">
        <v>153000</v>
      </c>
      <c r="P387" s="26">
        <v>153000</v>
      </c>
      <c r="Q387" s="26">
        <f t="shared" si="5"/>
        <v>0</v>
      </c>
      <c r="R387" s="25" t="s">
        <v>107</v>
      </c>
      <c r="S387" s="25"/>
    </row>
    <row r="388" spans="1:19" x14ac:dyDescent="0.25">
      <c r="A388" s="36" t="s">
        <v>613</v>
      </c>
      <c r="B388" s="25" t="s">
        <v>822</v>
      </c>
      <c r="C388" s="25" t="s">
        <v>1028</v>
      </c>
      <c r="D388" s="25" t="s">
        <v>1384</v>
      </c>
      <c r="E388" s="37">
        <v>1701599</v>
      </c>
      <c r="F388" s="25" t="s">
        <v>2981</v>
      </c>
      <c r="G388" s="25" t="s">
        <v>3378</v>
      </c>
      <c r="H388" s="37">
        <v>320500</v>
      </c>
      <c r="I388" s="37" t="s">
        <v>2803</v>
      </c>
      <c r="J388" s="25" t="s">
        <v>106</v>
      </c>
      <c r="K388" s="25" t="s">
        <v>13</v>
      </c>
      <c r="L388" s="25" t="s">
        <v>1665</v>
      </c>
      <c r="M388" s="27">
        <v>44617</v>
      </c>
      <c r="N388" s="38">
        <v>44720</v>
      </c>
      <c r="O388" s="26">
        <v>747520</v>
      </c>
      <c r="P388" s="26">
        <v>747520</v>
      </c>
      <c r="Q388" s="26">
        <f t="shared" si="5"/>
        <v>0</v>
      </c>
      <c r="R388" s="25" t="s">
        <v>107</v>
      </c>
      <c r="S388" s="25"/>
    </row>
    <row r="389" spans="1:19" x14ac:dyDescent="0.25">
      <c r="A389" s="36" t="s">
        <v>614</v>
      </c>
      <c r="B389" s="25" t="s">
        <v>14</v>
      </c>
      <c r="C389" s="25" t="s">
        <v>1028</v>
      </c>
      <c r="D389" s="25" t="s">
        <v>1385</v>
      </c>
      <c r="E389" s="37">
        <v>1702246</v>
      </c>
      <c r="F389" s="25" t="s">
        <v>2981</v>
      </c>
      <c r="G389" s="25" t="s">
        <v>3378</v>
      </c>
      <c r="H389" s="37">
        <v>320501</v>
      </c>
      <c r="I389" s="37" t="s">
        <v>2804</v>
      </c>
      <c r="J389" s="25" t="s">
        <v>106</v>
      </c>
      <c r="K389" s="25" t="s">
        <v>13</v>
      </c>
      <c r="L389" s="25" t="s">
        <v>1665</v>
      </c>
      <c r="M389" s="27">
        <v>44617</v>
      </c>
      <c r="N389" s="38">
        <v>44680</v>
      </c>
      <c r="O389" s="26">
        <v>696001</v>
      </c>
      <c r="P389" s="26">
        <v>696001</v>
      </c>
      <c r="Q389" s="26">
        <f t="shared" si="5"/>
        <v>0</v>
      </c>
      <c r="R389" s="25" t="s">
        <v>107</v>
      </c>
      <c r="S389" s="25"/>
    </row>
    <row r="390" spans="1:19" x14ac:dyDescent="0.25">
      <c r="A390" s="36" t="s">
        <v>615</v>
      </c>
      <c r="B390" s="25" t="s">
        <v>502</v>
      </c>
      <c r="C390" s="25" t="s">
        <v>1028</v>
      </c>
      <c r="D390" s="25" t="s">
        <v>1386</v>
      </c>
      <c r="E390" s="37">
        <v>1800548</v>
      </c>
      <c r="F390" s="25" t="s">
        <v>2981</v>
      </c>
      <c r="G390" s="25" t="s">
        <v>3378</v>
      </c>
      <c r="H390" s="37">
        <v>320520</v>
      </c>
      <c r="I390" s="37" t="s">
        <v>2805</v>
      </c>
      <c r="J390" s="25" t="s">
        <v>106</v>
      </c>
      <c r="K390" s="25" t="s">
        <v>13</v>
      </c>
      <c r="L390" s="25" t="s">
        <v>1665</v>
      </c>
      <c r="M390" s="27">
        <v>44617</v>
      </c>
      <c r="N390" s="38">
        <v>44683</v>
      </c>
      <c r="O390" s="26">
        <v>674000</v>
      </c>
      <c r="P390" s="26">
        <v>674000</v>
      </c>
      <c r="Q390" s="26">
        <f t="shared" ref="Q390:Q453" si="6">O390-P390</f>
        <v>0</v>
      </c>
      <c r="R390" s="25" t="s">
        <v>107</v>
      </c>
      <c r="S390" s="25"/>
    </row>
    <row r="391" spans="1:19" x14ac:dyDescent="0.25">
      <c r="A391" s="36" t="s">
        <v>616</v>
      </c>
      <c r="B391" s="25" t="s">
        <v>790</v>
      </c>
      <c r="C391" s="25" t="s">
        <v>1028</v>
      </c>
      <c r="D391" s="25" t="s">
        <v>1387</v>
      </c>
      <c r="E391" s="37">
        <v>1602719</v>
      </c>
      <c r="F391" s="25" t="s">
        <v>2981</v>
      </c>
      <c r="G391" s="25" t="s">
        <v>3378</v>
      </c>
      <c r="H391" s="37">
        <v>320548</v>
      </c>
      <c r="I391" s="37" t="s">
        <v>2806</v>
      </c>
      <c r="J391" s="25" t="s">
        <v>106</v>
      </c>
      <c r="K391" s="25" t="s">
        <v>13</v>
      </c>
      <c r="L391" s="25" t="s">
        <v>1665</v>
      </c>
      <c r="M391" s="27">
        <v>44617</v>
      </c>
      <c r="N391" s="38">
        <v>44721</v>
      </c>
      <c r="O391" s="26">
        <v>334777.40000000002</v>
      </c>
      <c r="P391" s="26">
        <v>334777.40000000002</v>
      </c>
      <c r="Q391" s="26">
        <f t="shared" si="6"/>
        <v>0</v>
      </c>
      <c r="R391" s="25" t="s">
        <v>107</v>
      </c>
      <c r="S391" s="25"/>
    </row>
    <row r="392" spans="1:19" x14ac:dyDescent="0.25">
      <c r="A392" s="36" t="s">
        <v>617</v>
      </c>
      <c r="B392" s="25" t="s">
        <v>889</v>
      </c>
      <c r="C392" s="25" t="s">
        <v>1028</v>
      </c>
      <c r="D392" s="25" t="s">
        <v>1388</v>
      </c>
      <c r="E392" s="37" t="s">
        <v>1538</v>
      </c>
      <c r="F392" s="25" t="s">
        <v>2981</v>
      </c>
      <c r="G392" s="25" t="s">
        <v>3378</v>
      </c>
      <c r="H392" s="37">
        <v>320551</v>
      </c>
      <c r="I392" s="37" t="s">
        <v>2807</v>
      </c>
      <c r="J392" s="25" t="s">
        <v>106</v>
      </c>
      <c r="K392" s="25" t="s">
        <v>13</v>
      </c>
      <c r="L392" s="25" t="s">
        <v>1665</v>
      </c>
      <c r="M392" s="27">
        <v>44617</v>
      </c>
      <c r="N392" s="38">
        <v>44683</v>
      </c>
      <c r="O392" s="26">
        <v>750000</v>
      </c>
      <c r="P392" s="26">
        <v>750000</v>
      </c>
      <c r="Q392" s="26">
        <f t="shared" si="6"/>
        <v>0</v>
      </c>
      <c r="R392" s="25" t="s">
        <v>107</v>
      </c>
      <c r="S392" s="25"/>
    </row>
    <row r="393" spans="1:19" x14ac:dyDescent="0.25">
      <c r="A393" s="36" t="s">
        <v>618</v>
      </c>
      <c r="B393" s="25" t="s">
        <v>291</v>
      </c>
      <c r="C393" s="25" t="s">
        <v>1028</v>
      </c>
      <c r="D393" s="25" t="s">
        <v>1389</v>
      </c>
      <c r="E393" s="37">
        <v>1702574</v>
      </c>
      <c r="F393" s="25" t="s">
        <v>2981</v>
      </c>
      <c r="G393" s="25" t="s">
        <v>3378</v>
      </c>
      <c r="H393" s="37">
        <v>320556</v>
      </c>
      <c r="I393" s="37" t="s">
        <v>2808</v>
      </c>
      <c r="J393" s="25" t="s">
        <v>106</v>
      </c>
      <c r="K393" s="25" t="s">
        <v>13</v>
      </c>
      <c r="L393" s="25" t="s">
        <v>1665</v>
      </c>
      <c r="M393" s="27">
        <v>44617</v>
      </c>
      <c r="N393" s="38">
        <v>44720</v>
      </c>
      <c r="O393" s="26">
        <v>469000</v>
      </c>
      <c r="P393" s="26">
        <v>469000</v>
      </c>
      <c r="Q393" s="26">
        <f t="shared" si="6"/>
        <v>0</v>
      </c>
      <c r="R393" s="25" t="s">
        <v>107</v>
      </c>
      <c r="S393" s="25"/>
    </row>
    <row r="394" spans="1:19" x14ac:dyDescent="0.25">
      <c r="A394" s="36" t="s">
        <v>619</v>
      </c>
      <c r="B394" s="25" t="s">
        <v>898</v>
      </c>
      <c r="C394" s="25" t="s">
        <v>1028</v>
      </c>
      <c r="D394" s="25" t="s">
        <v>1390</v>
      </c>
      <c r="E394" s="37">
        <v>1800405</v>
      </c>
      <c r="F394" s="25" t="s">
        <v>2981</v>
      </c>
      <c r="G394" s="25" t="s">
        <v>3378</v>
      </c>
      <c r="H394" s="37">
        <v>320557</v>
      </c>
      <c r="I394" s="37" t="s">
        <v>2809</v>
      </c>
      <c r="J394" s="25" t="s">
        <v>106</v>
      </c>
      <c r="K394" s="25" t="s">
        <v>13</v>
      </c>
      <c r="L394" s="25" t="s">
        <v>1665</v>
      </c>
      <c r="M394" s="27">
        <v>44617</v>
      </c>
      <c r="N394" s="38">
        <v>44720</v>
      </c>
      <c r="O394" s="26">
        <v>724240.6</v>
      </c>
      <c r="P394" s="26">
        <v>724240.6</v>
      </c>
      <c r="Q394" s="26">
        <f t="shared" si="6"/>
        <v>0</v>
      </c>
      <c r="R394" s="25" t="s">
        <v>107</v>
      </c>
      <c r="S394" s="25"/>
    </row>
    <row r="395" spans="1:19" x14ac:dyDescent="0.25">
      <c r="A395" s="36" t="s">
        <v>625</v>
      </c>
      <c r="B395" s="25" t="s">
        <v>408</v>
      </c>
      <c r="C395" s="25" t="s">
        <v>1028</v>
      </c>
      <c r="D395" s="25" t="s">
        <v>1391</v>
      </c>
      <c r="E395" s="37">
        <v>1702768</v>
      </c>
      <c r="F395" s="25" t="s">
        <v>2981</v>
      </c>
      <c r="G395" s="25" t="s">
        <v>3378</v>
      </c>
      <c r="H395" s="37">
        <v>320559</v>
      </c>
      <c r="I395" s="37" t="s">
        <v>2810</v>
      </c>
      <c r="J395" s="25" t="s">
        <v>106</v>
      </c>
      <c r="K395" s="25" t="s">
        <v>13</v>
      </c>
      <c r="L395" s="25" t="s">
        <v>1665</v>
      </c>
      <c r="M395" s="27">
        <v>44617</v>
      </c>
      <c r="N395" s="38">
        <v>44719</v>
      </c>
      <c r="O395" s="26">
        <v>750000</v>
      </c>
      <c r="P395" s="26">
        <v>750000</v>
      </c>
      <c r="Q395" s="26">
        <f t="shared" si="6"/>
        <v>0</v>
      </c>
      <c r="R395" s="25" t="s">
        <v>107</v>
      </c>
      <c r="S395" s="25"/>
    </row>
    <row r="396" spans="1:19" x14ac:dyDescent="0.25">
      <c r="A396" s="36" t="s">
        <v>626</v>
      </c>
      <c r="B396" s="25" t="s">
        <v>898</v>
      </c>
      <c r="C396" s="25" t="s">
        <v>1028</v>
      </c>
      <c r="D396" s="25" t="s">
        <v>1392</v>
      </c>
      <c r="E396" s="37">
        <v>1800405</v>
      </c>
      <c r="F396" s="25" t="s">
        <v>2981</v>
      </c>
      <c r="G396" s="25" t="s">
        <v>3378</v>
      </c>
      <c r="H396" s="37">
        <v>320561</v>
      </c>
      <c r="I396" s="37" t="s">
        <v>2811</v>
      </c>
      <c r="J396" s="25" t="s">
        <v>106</v>
      </c>
      <c r="K396" s="25" t="s">
        <v>13</v>
      </c>
      <c r="L396" s="25" t="s">
        <v>1665</v>
      </c>
      <c r="M396" s="27">
        <v>44617</v>
      </c>
      <c r="N396" s="38">
        <v>44699</v>
      </c>
      <c r="O396" s="26">
        <v>500000</v>
      </c>
      <c r="P396" s="26">
        <v>500000</v>
      </c>
      <c r="Q396" s="26">
        <f t="shared" si="6"/>
        <v>0</v>
      </c>
      <c r="R396" s="25" t="s">
        <v>107</v>
      </c>
      <c r="S396" s="25"/>
    </row>
    <row r="397" spans="1:19" x14ac:dyDescent="0.25">
      <c r="A397" s="36" t="s">
        <v>627</v>
      </c>
      <c r="B397" s="25" t="s">
        <v>3629</v>
      </c>
      <c r="C397" s="25" t="s">
        <v>1028</v>
      </c>
      <c r="D397" s="25" t="s">
        <v>1393</v>
      </c>
      <c r="E397" s="37" t="s">
        <v>201</v>
      </c>
      <c r="F397" s="25" t="s">
        <v>2981</v>
      </c>
      <c r="G397" s="25" t="s">
        <v>3378</v>
      </c>
      <c r="H397" s="37">
        <v>320563</v>
      </c>
      <c r="I397" s="37" t="s">
        <v>2812</v>
      </c>
      <c r="J397" s="25" t="s">
        <v>106</v>
      </c>
      <c r="K397" s="25" t="s">
        <v>13</v>
      </c>
      <c r="L397" s="25" t="s">
        <v>1665</v>
      </c>
      <c r="M397" s="27">
        <v>44617</v>
      </c>
      <c r="N397" s="38">
        <v>44684</v>
      </c>
      <c r="O397" s="26">
        <v>625000</v>
      </c>
      <c r="P397" s="26">
        <v>625000</v>
      </c>
      <c r="Q397" s="26">
        <f t="shared" si="6"/>
        <v>0</v>
      </c>
      <c r="R397" s="25" t="s">
        <v>107</v>
      </c>
      <c r="S397" s="25"/>
    </row>
    <row r="398" spans="1:19" x14ac:dyDescent="0.25">
      <c r="A398" s="36" t="s">
        <v>628</v>
      </c>
      <c r="B398" s="25" t="s">
        <v>383</v>
      </c>
      <c r="C398" s="25" t="s">
        <v>1028</v>
      </c>
      <c r="D398" s="25" t="s">
        <v>1394</v>
      </c>
      <c r="E398" s="37">
        <v>1702507</v>
      </c>
      <c r="F398" s="25" t="s">
        <v>2981</v>
      </c>
      <c r="G398" s="25" t="s">
        <v>3378</v>
      </c>
      <c r="H398" s="37">
        <v>320575</v>
      </c>
      <c r="I398" s="37" t="s">
        <v>2813</v>
      </c>
      <c r="J398" s="25" t="s">
        <v>106</v>
      </c>
      <c r="K398" s="25" t="s">
        <v>13</v>
      </c>
      <c r="L398" s="25" t="s">
        <v>1665</v>
      </c>
      <c r="M398" s="27">
        <v>44617</v>
      </c>
      <c r="N398" s="38">
        <v>44725</v>
      </c>
      <c r="O398" s="26">
        <v>250000</v>
      </c>
      <c r="P398" s="26">
        <v>250000</v>
      </c>
      <c r="Q398" s="26">
        <f t="shared" si="6"/>
        <v>0</v>
      </c>
      <c r="R398" s="25" t="s">
        <v>107</v>
      </c>
      <c r="S398" s="25"/>
    </row>
    <row r="399" spans="1:19" x14ac:dyDescent="0.25">
      <c r="A399" s="36" t="s">
        <v>632</v>
      </c>
      <c r="B399" s="25" t="s">
        <v>397</v>
      </c>
      <c r="C399" s="25" t="s">
        <v>1028</v>
      </c>
      <c r="D399" s="25" t="s">
        <v>1395</v>
      </c>
      <c r="E399" s="37">
        <v>1800183</v>
      </c>
      <c r="F399" s="25" t="s">
        <v>2981</v>
      </c>
      <c r="G399" s="25" t="s">
        <v>3378</v>
      </c>
      <c r="H399" s="37">
        <v>320581</v>
      </c>
      <c r="I399" s="37" t="s">
        <v>2814</v>
      </c>
      <c r="J399" s="25" t="s">
        <v>106</v>
      </c>
      <c r="K399" s="25" t="s">
        <v>13</v>
      </c>
      <c r="L399" s="25" t="s">
        <v>1665</v>
      </c>
      <c r="M399" s="27">
        <v>44617</v>
      </c>
      <c r="N399" s="38">
        <v>44721</v>
      </c>
      <c r="O399" s="26">
        <v>750000</v>
      </c>
      <c r="P399" s="26">
        <v>750000</v>
      </c>
      <c r="Q399" s="26">
        <f t="shared" si="6"/>
        <v>0</v>
      </c>
      <c r="R399" s="25" t="s">
        <v>107</v>
      </c>
      <c r="S399" s="25"/>
    </row>
    <row r="400" spans="1:19" x14ac:dyDescent="0.25">
      <c r="A400" s="36" t="s">
        <v>636</v>
      </c>
      <c r="B400" s="25" t="s">
        <v>893</v>
      </c>
      <c r="C400" s="25" t="s">
        <v>1028</v>
      </c>
      <c r="D400" s="25" t="s">
        <v>1396</v>
      </c>
      <c r="E400" s="37">
        <v>1700016</v>
      </c>
      <c r="F400" s="25" t="s">
        <v>2981</v>
      </c>
      <c r="G400" s="25" t="s">
        <v>3378</v>
      </c>
      <c r="H400" s="37">
        <v>320582</v>
      </c>
      <c r="I400" s="37" t="s">
        <v>3485</v>
      </c>
      <c r="J400" s="25" t="s">
        <v>106</v>
      </c>
      <c r="K400" s="25" t="s">
        <v>13</v>
      </c>
      <c r="L400" s="25" t="s">
        <v>1665</v>
      </c>
      <c r="M400" s="27">
        <v>44617</v>
      </c>
      <c r="N400" s="38">
        <v>44750</v>
      </c>
      <c r="O400" s="26">
        <v>259040.1</v>
      </c>
      <c r="P400" s="26">
        <v>259040.1</v>
      </c>
      <c r="Q400" s="26">
        <f t="shared" si="6"/>
        <v>0</v>
      </c>
      <c r="R400" s="25" t="s">
        <v>107</v>
      </c>
      <c r="S400" s="25"/>
    </row>
    <row r="401" spans="1:19" x14ac:dyDescent="0.25">
      <c r="A401" s="36" t="s">
        <v>637</v>
      </c>
      <c r="B401" s="25" t="s">
        <v>916</v>
      </c>
      <c r="C401" s="25" t="s">
        <v>1028</v>
      </c>
      <c r="D401" s="25" t="s">
        <v>1397</v>
      </c>
      <c r="E401" s="37" t="s">
        <v>1554</v>
      </c>
      <c r="F401" s="25" t="s">
        <v>2981</v>
      </c>
      <c r="G401" s="25" t="s">
        <v>3378</v>
      </c>
      <c r="H401" s="37">
        <v>320583</v>
      </c>
      <c r="I401" s="37" t="s">
        <v>2815</v>
      </c>
      <c r="J401" s="25" t="s">
        <v>106</v>
      </c>
      <c r="K401" s="25" t="s">
        <v>13</v>
      </c>
      <c r="L401" s="25" t="s">
        <v>1665</v>
      </c>
      <c r="M401" s="27">
        <v>44617</v>
      </c>
      <c r="N401" s="38">
        <v>44719</v>
      </c>
      <c r="O401" s="26">
        <v>750000</v>
      </c>
      <c r="P401" s="26">
        <v>750000</v>
      </c>
      <c r="Q401" s="26">
        <f t="shared" si="6"/>
        <v>0</v>
      </c>
      <c r="R401" s="25" t="s">
        <v>107</v>
      </c>
      <c r="S401" s="25"/>
    </row>
    <row r="402" spans="1:19" x14ac:dyDescent="0.25">
      <c r="A402" s="36" t="s">
        <v>641</v>
      </c>
      <c r="B402" s="25" t="s">
        <v>898</v>
      </c>
      <c r="C402" s="25" t="s">
        <v>1028</v>
      </c>
      <c r="D402" s="25" t="s">
        <v>1398</v>
      </c>
      <c r="E402" s="37">
        <v>1800405</v>
      </c>
      <c r="F402" s="25" t="s">
        <v>2981</v>
      </c>
      <c r="G402" s="25" t="s">
        <v>3378</v>
      </c>
      <c r="H402" s="37">
        <v>320584</v>
      </c>
      <c r="I402" s="37" t="s">
        <v>2816</v>
      </c>
      <c r="J402" s="25" t="s">
        <v>106</v>
      </c>
      <c r="K402" s="25" t="s">
        <v>13</v>
      </c>
      <c r="L402" s="25" t="s">
        <v>1665</v>
      </c>
      <c r="M402" s="27">
        <v>44617</v>
      </c>
      <c r="N402" s="38">
        <v>44720</v>
      </c>
      <c r="O402" s="26">
        <v>323200</v>
      </c>
      <c r="P402" s="26">
        <v>323200</v>
      </c>
      <c r="Q402" s="26">
        <f t="shared" si="6"/>
        <v>0</v>
      </c>
      <c r="R402" s="25" t="s">
        <v>107</v>
      </c>
      <c r="S402" s="25"/>
    </row>
    <row r="403" spans="1:19" x14ac:dyDescent="0.25">
      <c r="A403" s="36" t="s">
        <v>645</v>
      </c>
      <c r="B403" s="25" t="s">
        <v>427</v>
      </c>
      <c r="C403" s="25" t="s">
        <v>1028</v>
      </c>
      <c r="D403" s="25" t="s">
        <v>1399</v>
      </c>
      <c r="E403" s="37">
        <v>1800233</v>
      </c>
      <c r="F403" s="25" t="s">
        <v>2981</v>
      </c>
      <c r="G403" s="25" t="s">
        <v>3378</v>
      </c>
      <c r="H403" s="37">
        <v>320587</v>
      </c>
      <c r="I403" s="37" t="s">
        <v>2817</v>
      </c>
      <c r="J403" s="25" t="s">
        <v>106</v>
      </c>
      <c r="K403" s="25" t="s">
        <v>13</v>
      </c>
      <c r="L403" s="25" t="s">
        <v>1665</v>
      </c>
      <c r="M403" s="27">
        <v>44617</v>
      </c>
      <c r="N403" s="38">
        <v>44687</v>
      </c>
      <c r="O403" s="26">
        <v>540000</v>
      </c>
      <c r="P403" s="26">
        <v>540000</v>
      </c>
      <c r="Q403" s="26">
        <f t="shared" si="6"/>
        <v>0</v>
      </c>
      <c r="R403" s="25" t="s">
        <v>107</v>
      </c>
      <c r="S403" s="25"/>
    </row>
    <row r="404" spans="1:19" x14ac:dyDescent="0.25">
      <c r="A404" s="36" t="s">
        <v>649</v>
      </c>
      <c r="B404" s="25" t="s">
        <v>700</v>
      </c>
      <c r="C404" s="25" t="s">
        <v>1028</v>
      </c>
      <c r="D404" s="25" t="s">
        <v>1400</v>
      </c>
      <c r="E404" s="37">
        <v>1800229</v>
      </c>
      <c r="F404" s="25" t="s">
        <v>2981</v>
      </c>
      <c r="G404" s="25" t="s">
        <v>3378</v>
      </c>
      <c r="H404" s="37">
        <v>320592</v>
      </c>
      <c r="I404" s="37" t="s">
        <v>2818</v>
      </c>
      <c r="J404" s="25" t="s">
        <v>106</v>
      </c>
      <c r="K404" s="25" t="s">
        <v>13</v>
      </c>
      <c r="L404" s="25" t="s">
        <v>1665</v>
      </c>
      <c r="M404" s="27">
        <v>44617</v>
      </c>
      <c r="N404" s="38">
        <v>44720</v>
      </c>
      <c r="O404" s="26">
        <v>630401</v>
      </c>
      <c r="P404" s="26">
        <v>630401</v>
      </c>
      <c r="Q404" s="26">
        <f t="shared" si="6"/>
        <v>0</v>
      </c>
      <c r="R404" s="25" t="s">
        <v>107</v>
      </c>
      <c r="S404" s="25"/>
    </row>
    <row r="405" spans="1:19" x14ac:dyDescent="0.25">
      <c r="A405" s="36" t="s">
        <v>653</v>
      </c>
      <c r="B405" s="25" t="s">
        <v>432</v>
      </c>
      <c r="C405" s="25" t="s">
        <v>1028</v>
      </c>
      <c r="D405" s="25" t="s">
        <v>1401</v>
      </c>
      <c r="E405" s="37">
        <v>1702512</v>
      </c>
      <c r="F405" s="25" t="s">
        <v>2981</v>
      </c>
      <c r="G405" s="25" t="s">
        <v>3378</v>
      </c>
      <c r="H405" s="37">
        <v>320597</v>
      </c>
      <c r="I405" s="37" t="s">
        <v>2819</v>
      </c>
      <c r="J405" s="25" t="s">
        <v>106</v>
      </c>
      <c r="K405" s="25" t="s">
        <v>13</v>
      </c>
      <c r="L405" s="25" t="s">
        <v>1665</v>
      </c>
      <c r="M405" s="27">
        <v>44617</v>
      </c>
      <c r="N405" s="38">
        <v>44687</v>
      </c>
      <c r="O405" s="26">
        <v>353188</v>
      </c>
      <c r="P405" s="26">
        <v>353188</v>
      </c>
      <c r="Q405" s="26">
        <f t="shared" si="6"/>
        <v>0</v>
      </c>
      <c r="R405" s="25" t="s">
        <v>107</v>
      </c>
      <c r="S405" s="25"/>
    </row>
    <row r="406" spans="1:19" x14ac:dyDescent="0.25">
      <c r="A406" s="36" t="s">
        <v>656</v>
      </c>
      <c r="B406" s="25" t="s">
        <v>892</v>
      </c>
      <c r="C406" s="25" t="s">
        <v>1028</v>
      </c>
      <c r="D406" s="25" t="s">
        <v>1402</v>
      </c>
      <c r="E406" s="37">
        <v>1600380</v>
      </c>
      <c r="F406" s="25" t="s">
        <v>2981</v>
      </c>
      <c r="G406" s="25" t="s">
        <v>3378</v>
      </c>
      <c r="H406" s="37">
        <v>320598</v>
      </c>
      <c r="I406" s="37" t="s">
        <v>2820</v>
      </c>
      <c r="J406" s="25" t="s">
        <v>106</v>
      </c>
      <c r="K406" s="25" t="s">
        <v>13</v>
      </c>
      <c r="L406" s="25" t="s">
        <v>1665</v>
      </c>
      <c r="M406" s="27">
        <v>44617</v>
      </c>
      <c r="N406" s="38">
        <v>44684</v>
      </c>
      <c r="O406" s="26">
        <v>749314</v>
      </c>
      <c r="P406" s="26">
        <v>749314</v>
      </c>
      <c r="Q406" s="26">
        <f t="shared" si="6"/>
        <v>0</v>
      </c>
      <c r="R406" s="25" t="s">
        <v>107</v>
      </c>
      <c r="S406" s="25"/>
    </row>
    <row r="407" spans="1:19" x14ac:dyDescent="0.25">
      <c r="A407" s="36" t="s">
        <v>660</v>
      </c>
      <c r="B407" s="25" t="s">
        <v>479</v>
      </c>
      <c r="C407" s="25" t="s">
        <v>1028</v>
      </c>
      <c r="D407" s="25" t="s">
        <v>1403</v>
      </c>
      <c r="E407" s="37">
        <v>1800649</v>
      </c>
      <c r="F407" s="25" t="s">
        <v>2981</v>
      </c>
      <c r="G407" s="25" t="s">
        <v>3378</v>
      </c>
      <c r="H407" s="37">
        <v>320603</v>
      </c>
      <c r="I407" s="37" t="s">
        <v>2821</v>
      </c>
      <c r="J407" s="25" t="s">
        <v>106</v>
      </c>
      <c r="K407" s="25" t="s">
        <v>13</v>
      </c>
      <c r="L407" s="25" t="s">
        <v>1665</v>
      </c>
      <c r="M407" s="27">
        <v>44617</v>
      </c>
      <c r="N407" s="38">
        <v>44719</v>
      </c>
      <c r="O407" s="26">
        <v>685000</v>
      </c>
      <c r="P407" s="26">
        <v>685000</v>
      </c>
      <c r="Q407" s="26">
        <f t="shared" si="6"/>
        <v>0</v>
      </c>
      <c r="R407" s="25" t="s">
        <v>107</v>
      </c>
      <c r="S407" s="25"/>
    </row>
    <row r="408" spans="1:19" x14ac:dyDescent="0.25">
      <c r="A408" s="36" t="s">
        <v>664</v>
      </c>
      <c r="B408" s="25" t="s">
        <v>700</v>
      </c>
      <c r="C408" s="25" t="s">
        <v>1028</v>
      </c>
      <c r="D408" s="25" t="s">
        <v>1404</v>
      </c>
      <c r="E408" s="37">
        <v>1800229</v>
      </c>
      <c r="F408" s="25" t="s">
        <v>2981</v>
      </c>
      <c r="G408" s="25" t="s">
        <v>3378</v>
      </c>
      <c r="H408" s="37">
        <v>320608</v>
      </c>
      <c r="I408" s="37" t="s">
        <v>2822</v>
      </c>
      <c r="J408" s="25" t="s">
        <v>106</v>
      </c>
      <c r="K408" s="25" t="s">
        <v>13</v>
      </c>
      <c r="L408" s="25" t="s">
        <v>1665</v>
      </c>
      <c r="M408" s="27">
        <v>44617</v>
      </c>
      <c r="N408" s="38">
        <v>44720</v>
      </c>
      <c r="O408" s="26">
        <v>437336</v>
      </c>
      <c r="P408" s="26">
        <v>437336</v>
      </c>
      <c r="Q408" s="26">
        <f t="shared" si="6"/>
        <v>0</v>
      </c>
      <c r="R408" s="25" t="s">
        <v>107</v>
      </c>
      <c r="S408" s="25"/>
    </row>
    <row r="409" spans="1:19" x14ac:dyDescent="0.25">
      <c r="A409" s="36" t="s">
        <v>665</v>
      </c>
      <c r="B409" s="25" t="s">
        <v>256</v>
      </c>
      <c r="C409" s="25" t="s">
        <v>1028</v>
      </c>
      <c r="D409" s="25" t="s">
        <v>1405</v>
      </c>
      <c r="E409" s="37">
        <v>1700980</v>
      </c>
      <c r="F409" s="25" t="s">
        <v>2981</v>
      </c>
      <c r="G409" s="25" t="s">
        <v>3378</v>
      </c>
      <c r="H409" s="37">
        <v>320612</v>
      </c>
      <c r="I409" s="37" t="s">
        <v>2823</v>
      </c>
      <c r="J409" s="25" t="s">
        <v>106</v>
      </c>
      <c r="K409" s="25" t="s">
        <v>13</v>
      </c>
      <c r="L409" s="25" t="s">
        <v>1665</v>
      </c>
      <c r="M409" s="27">
        <v>44617</v>
      </c>
      <c r="N409" s="38">
        <v>44720</v>
      </c>
      <c r="O409" s="26">
        <v>232520</v>
      </c>
      <c r="P409" s="26">
        <v>232520</v>
      </c>
      <c r="Q409" s="26">
        <f t="shared" si="6"/>
        <v>0</v>
      </c>
      <c r="R409" s="25" t="s">
        <v>107</v>
      </c>
      <c r="S409" s="25"/>
    </row>
    <row r="410" spans="1:19" x14ac:dyDescent="0.25">
      <c r="A410" s="36" t="s">
        <v>669</v>
      </c>
      <c r="B410" s="25" t="s">
        <v>502</v>
      </c>
      <c r="C410" s="25" t="s">
        <v>1028</v>
      </c>
      <c r="D410" s="25" t="s">
        <v>1406</v>
      </c>
      <c r="E410" s="37">
        <v>1800548</v>
      </c>
      <c r="F410" s="25" t="s">
        <v>2981</v>
      </c>
      <c r="G410" s="25" t="s">
        <v>3378</v>
      </c>
      <c r="H410" s="37">
        <v>320621</v>
      </c>
      <c r="I410" s="37" t="s">
        <v>2824</v>
      </c>
      <c r="J410" s="25" t="s">
        <v>106</v>
      </c>
      <c r="K410" s="25" t="s">
        <v>13</v>
      </c>
      <c r="L410" s="25" t="s">
        <v>1665</v>
      </c>
      <c r="M410" s="27">
        <v>44617</v>
      </c>
      <c r="N410" s="38">
        <v>44683</v>
      </c>
      <c r="O410" s="26">
        <v>720000</v>
      </c>
      <c r="P410" s="26">
        <v>720000</v>
      </c>
      <c r="Q410" s="26">
        <f t="shared" si="6"/>
        <v>0</v>
      </c>
      <c r="R410" s="25" t="s">
        <v>107</v>
      </c>
      <c r="S410" s="25"/>
    </row>
    <row r="411" spans="1:19" x14ac:dyDescent="0.25">
      <c r="A411" s="36" t="s">
        <v>673</v>
      </c>
      <c r="B411" s="25" t="s">
        <v>482</v>
      </c>
      <c r="C411" s="25" t="s">
        <v>1028</v>
      </c>
      <c r="D411" s="25" t="s">
        <v>1407</v>
      </c>
      <c r="E411" s="37">
        <v>1800607</v>
      </c>
      <c r="F411" s="25" t="s">
        <v>2981</v>
      </c>
      <c r="G411" s="25" t="s">
        <v>3378</v>
      </c>
      <c r="H411" s="37">
        <v>320625</v>
      </c>
      <c r="I411" s="37" t="s">
        <v>2825</v>
      </c>
      <c r="J411" s="25" t="s">
        <v>106</v>
      </c>
      <c r="K411" s="25" t="s">
        <v>13</v>
      </c>
      <c r="L411" s="25" t="s">
        <v>1665</v>
      </c>
      <c r="M411" s="27">
        <v>44617</v>
      </c>
      <c r="N411" s="38">
        <v>44699</v>
      </c>
      <c r="O411" s="26">
        <v>749901.5</v>
      </c>
      <c r="P411" s="26">
        <v>749901.5</v>
      </c>
      <c r="Q411" s="26">
        <f t="shared" si="6"/>
        <v>0</v>
      </c>
      <c r="R411" s="25" t="s">
        <v>107</v>
      </c>
      <c r="S411" s="25"/>
    </row>
    <row r="412" spans="1:19" x14ac:dyDescent="0.25">
      <c r="A412" s="36" t="s">
        <v>677</v>
      </c>
      <c r="B412" s="25" t="s">
        <v>245</v>
      </c>
      <c r="C412" s="25" t="s">
        <v>1028</v>
      </c>
      <c r="D412" s="25" t="s">
        <v>1408</v>
      </c>
      <c r="E412" s="37">
        <v>1602690</v>
      </c>
      <c r="F412" s="25" t="s">
        <v>2981</v>
      </c>
      <c r="G412" s="25" t="s">
        <v>3378</v>
      </c>
      <c r="H412" s="37">
        <v>320630</v>
      </c>
      <c r="I412" s="37" t="s">
        <v>2826</v>
      </c>
      <c r="J412" s="25" t="s">
        <v>106</v>
      </c>
      <c r="K412" s="25" t="s">
        <v>13</v>
      </c>
      <c r="L412" s="25" t="s">
        <v>1665</v>
      </c>
      <c r="M412" s="27">
        <v>44617</v>
      </c>
      <c r="N412" s="38">
        <v>44719</v>
      </c>
      <c r="O412" s="26">
        <v>676464</v>
      </c>
      <c r="P412" s="26">
        <v>676464</v>
      </c>
      <c r="Q412" s="26">
        <f t="shared" si="6"/>
        <v>0</v>
      </c>
      <c r="R412" s="25" t="s">
        <v>107</v>
      </c>
      <c r="S412" s="25"/>
    </row>
    <row r="413" spans="1:19" x14ac:dyDescent="0.25">
      <c r="A413" s="36" t="s">
        <v>678</v>
      </c>
      <c r="B413" s="25" t="s">
        <v>283</v>
      </c>
      <c r="C413" s="25" t="s">
        <v>1028</v>
      </c>
      <c r="D413" s="25" t="s">
        <v>1409</v>
      </c>
      <c r="E413" s="37">
        <v>1800163</v>
      </c>
      <c r="F413" s="25" t="s">
        <v>2981</v>
      </c>
      <c r="G413" s="25" t="s">
        <v>3378</v>
      </c>
      <c r="H413" s="37">
        <v>320638</v>
      </c>
      <c r="I413" s="37" t="s">
        <v>2827</v>
      </c>
      <c r="J413" s="25" t="s">
        <v>106</v>
      </c>
      <c r="K413" s="25" t="s">
        <v>13</v>
      </c>
      <c r="L413" s="25" t="s">
        <v>1665</v>
      </c>
      <c r="M413" s="27">
        <v>44617</v>
      </c>
      <c r="N413" s="38">
        <v>44722</v>
      </c>
      <c r="O413" s="26">
        <v>300000</v>
      </c>
      <c r="P413" s="26">
        <v>300000</v>
      </c>
      <c r="Q413" s="26">
        <f t="shared" si="6"/>
        <v>0</v>
      </c>
      <c r="R413" s="25" t="s">
        <v>107</v>
      </c>
      <c r="S413" s="25"/>
    </row>
    <row r="414" spans="1:19" x14ac:dyDescent="0.25">
      <c r="A414" s="36" t="s">
        <v>679</v>
      </c>
      <c r="B414" s="25" t="s">
        <v>291</v>
      </c>
      <c r="C414" s="25" t="s">
        <v>1028</v>
      </c>
      <c r="D414" s="25" t="s">
        <v>1410</v>
      </c>
      <c r="E414" s="37">
        <v>1702574</v>
      </c>
      <c r="F414" s="25" t="s">
        <v>2981</v>
      </c>
      <c r="G414" s="25" t="s">
        <v>3378</v>
      </c>
      <c r="H414" s="37">
        <v>320641</v>
      </c>
      <c r="I414" s="37" t="s">
        <v>2828</v>
      </c>
      <c r="J414" s="25" t="s">
        <v>106</v>
      </c>
      <c r="K414" s="25" t="s">
        <v>13</v>
      </c>
      <c r="L414" s="25" t="s">
        <v>1665</v>
      </c>
      <c r="M414" s="27">
        <v>44617</v>
      </c>
      <c r="N414" s="38">
        <v>44687</v>
      </c>
      <c r="O414" s="26">
        <v>586401</v>
      </c>
      <c r="P414" s="26">
        <v>586401</v>
      </c>
      <c r="Q414" s="26">
        <f t="shared" si="6"/>
        <v>0</v>
      </c>
      <c r="R414" s="25" t="s">
        <v>107</v>
      </c>
      <c r="S414" s="25"/>
    </row>
    <row r="415" spans="1:19" x14ac:dyDescent="0.25">
      <c r="A415" s="36" t="s">
        <v>680</v>
      </c>
      <c r="B415" s="25" t="s">
        <v>397</v>
      </c>
      <c r="C415" s="25" t="s">
        <v>1028</v>
      </c>
      <c r="D415" s="25" t="s">
        <v>1411</v>
      </c>
      <c r="E415" s="37">
        <v>1800183</v>
      </c>
      <c r="F415" s="25" t="s">
        <v>2981</v>
      </c>
      <c r="G415" s="25" t="s">
        <v>3378</v>
      </c>
      <c r="H415" s="37">
        <v>320658</v>
      </c>
      <c r="I415" s="37" t="s">
        <v>2829</v>
      </c>
      <c r="J415" s="25" t="s">
        <v>106</v>
      </c>
      <c r="K415" s="25" t="s">
        <v>13</v>
      </c>
      <c r="L415" s="25" t="s">
        <v>1665</v>
      </c>
      <c r="M415" s="27">
        <v>44617</v>
      </c>
      <c r="N415" s="38">
        <v>44720</v>
      </c>
      <c r="O415" s="26">
        <v>731340.5</v>
      </c>
      <c r="P415" s="26">
        <v>731340.5</v>
      </c>
      <c r="Q415" s="26">
        <f t="shared" si="6"/>
        <v>0</v>
      </c>
      <c r="R415" s="25" t="s">
        <v>107</v>
      </c>
      <c r="S415" s="25"/>
    </row>
    <row r="416" spans="1:19" x14ac:dyDescent="0.25">
      <c r="A416" s="36" t="s">
        <v>681</v>
      </c>
      <c r="B416" s="25" t="s">
        <v>492</v>
      </c>
      <c r="C416" s="25" t="s">
        <v>1028</v>
      </c>
      <c r="D416" s="25" t="s">
        <v>1412</v>
      </c>
      <c r="E416" s="37">
        <v>1800505</v>
      </c>
      <c r="F416" s="25" t="s">
        <v>2981</v>
      </c>
      <c r="G416" s="25" t="s">
        <v>3378</v>
      </c>
      <c r="H416" s="37">
        <v>320661</v>
      </c>
      <c r="I416" s="37" t="s">
        <v>2830</v>
      </c>
      <c r="J416" s="25" t="s">
        <v>106</v>
      </c>
      <c r="K416" s="25" t="s">
        <v>13</v>
      </c>
      <c r="L416" s="25" t="s">
        <v>1665</v>
      </c>
      <c r="M416" s="27">
        <v>44617</v>
      </c>
      <c r="N416" s="38">
        <v>44720</v>
      </c>
      <c r="O416" s="26">
        <v>532239.67000000004</v>
      </c>
      <c r="P416" s="26">
        <v>532239.67000000004</v>
      </c>
      <c r="Q416" s="26">
        <f t="shared" si="6"/>
        <v>0</v>
      </c>
      <c r="R416" s="25" t="s">
        <v>107</v>
      </c>
      <c r="S416" s="25"/>
    </row>
    <row r="417" spans="1:19" x14ac:dyDescent="0.25">
      <c r="A417" s="36" t="s">
        <v>682</v>
      </c>
      <c r="B417" s="25" t="s">
        <v>502</v>
      </c>
      <c r="C417" s="25" t="s">
        <v>1028</v>
      </c>
      <c r="D417" s="25" t="s">
        <v>1413</v>
      </c>
      <c r="E417" s="37">
        <v>1800548</v>
      </c>
      <c r="F417" s="25" t="s">
        <v>2981</v>
      </c>
      <c r="G417" s="25" t="s">
        <v>3378</v>
      </c>
      <c r="H417" s="37">
        <v>320662</v>
      </c>
      <c r="I417" s="37" t="s">
        <v>2831</v>
      </c>
      <c r="J417" s="25" t="s">
        <v>106</v>
      </c>
      <c r="K417" s="25" t="s">
        <v>13</v>
      </c>
      <c r="L417" s="25" t="s">
        <v>1665</v>
      </c>
      <c r="M417" s="27">
        <v>44617</v>
      </c>
      <c r="N417" s="38">
        <v>44699</v>
      </c>
      <c r="O417" s="26">
        <v>411660.4</v>
      </c>
      <c r="P417" s="26">
        <v>411660.4</v>
      </c>
      <c r="Q417" s="26">
        <f t="shared" si="6"/>
        <v>0</v>
      </c>
      <c r="R417" s="25" t="s">
        <v>107</v>
      </c>
      <c r="S417" s="25"/>
    </row>
    <row r="418" spans="1:19" x14ac:dyDescent="0.25">
      <c r="A418" s="36" t="s">
        <v>685</v>
      </c>
      <c r="B418" s="25" t="s">
        <v>256</v>
      </c>
      <c r="C418" s="25" t="s">
        <v>1028</v>
      </c>
      <c r="D418" s="25" t="s">
        <v>1414</v>
      </c>
      <c r="E418" s="37">
        <v>1700980</v>
      </c>
      <c r="F418" s="25" t="s">
        <v>2981</v>
      </c>
      <c r="G418" s="25" t="s">
        <v>3378</v>
      </c>
      <c r="H418" s="37">
        <v>320669</v>
      </c>
      <c r="I418" s="37" t="s">
        <v>2832</v>
      </c>
      <c r="J418" s="25" t="s">
        <v>106</v>
      </c>
      <c r="K418" s="25" t="s">
        <v>13</v>
      </c>
      <c r="L418" s="25" t="s">
        <v>1665</v>
      </c>
      <c r="M418" s="27">
        <v>44617</v>
      </c>
      <c r="N418" s="38">
        <v>44719</v>
      </c>
      <c r="O418" s="26">
        <v>418399</v>
      </c>
      <c r="P418" s="26">
        <v>418399</v>
      </c>
      <c r="Q418" s="26">
        <f t="shared" si="6"/>
        <v>0</v>
      </c>
      <c r="R418" s="25" t="s">
        <v>107</v>
      </c>
      <c r="S418" s="25"/>
    </row>
    <row r="419" spans="1:19" x14ac:dyDescent="0.25">
      <c r="A419" s="36" t="s">
        <v>687</v>
      </c>
      <c r="B419" s="25" t="s">
        <v>591</v>
      </c>
      <c r="C419" s="25" t="s">
        <v>1028</v>
      </c>
      <c r="D419" s="25" t="s">
        <v>1415</v>
      </c>
      <c r="E419" s="37" t="s">
        <v>593</v>
      </c>
      <c r="F419" s="25" t="s">
        <v>2981</v>
      </c>
      <c r="G419" s="25" t="s">
        <v>3378</v>
      </c>
      <c r="H419" s="37">
        <v>320675</v>
      </c>
      <c r="I419" s="37" t="s">
        <v>2833</v>
      </c>
      <c r="J419" s="25" t="s">
        <v>106</v>
      </c>
      <c r="K419" s="25" t="s">
        <v>13</v>
      </c>
      <c r="L419" s="25" t="s">
        <v>1665</v>
      </c>
      <c r="M419" s="27">
        <v>44617</v>
      </c>
      <c r="N419" s="38">
        <v>44725</v>
      </c>
      <c r="O419" s="26">
        <v>697000</v>
      </c>
      <c r="P419" s="26">
        <v>697000</v>
      </c>
      <c r="Q419" s="26">
        <f t="shared" si="6"/>
        <v>0</v>
      </c>
      <c r="R419" s="25" t="s">
        <v>107</v>
      </c>
      <c r="S419" s="25"/>
    </row>
    <row r="420" spans="1:19" x14ac:dyDescent="0.25">
      <c r="A420" s="36" t="s">
        <v>689</v>
      </c>
      <c r="B420" s="25" t="s">
        <v>270</v>
      </c>
      <c r="C420" s="25" t="s">
        <v>1028</v>
      </c>
      <c r="D420" s="25" t="s">
        <v>1416</v>
      </c>
      <c r="E420" s="37">
        <v>1702466</v>
      </c>
      <c r="F420" s="25" t="s">
        <v>2981</v>
      </c>
      <c r="G420" s="25" t="s">
        <v>3378</v>
      </c>
      <c r="H420" s="37">
        <v>320689</v>
      </c>
      <c r="I420" s="37" t="s">
        <v>2834</v>
      </c>
      <c r="J420" s="25" t="s">
        <v>106</v>
      </c>
      <c r="K420" s="25" t="s">
        <v>13</v>
      </c>
      <c r="L420" s="25" t="s">
        <v>1665</v>
      </c>
      <c r="M420" s="27">
        <v>44617</v>
      </c>
      <c r="N420" s="38">
        <v>44721</v>
      </c>
      <c r="O420" s="26">
        <v>473334.10000000003</v>
      </c>
      <c r="P420" s="26">
        <v>473334.1</v>
      </c>
      <c r="Q420" s="26">
        <f t="shared" si="6"/>
        <v>0</v>
      </c>
      <c r="R420" s="25" t="s">
        <v>107</v>
      </c>
      <c r="S420" s="25"/>
    </row>
    <row r="421" spans="1:19" x14ac:dyDescent="0.25">
      <c r="A421" s="36" t="s">
        <v>690</v>
      </c>
      <c r="B421" s="25" t="s">
        <v>238</v>
      </c>
      <c r="C421" s="25" t="s">
        <v>1028</v>
      </c>
      <c r="D421" s="25" t="s">
        <v>1417</v>
      </c>
      <c r="E421" s="37">
        <v>1702535</v>
      </c>
      <c r="F421" s="25" t="s">
        <v>2981</v>
      </c>
      <c r="G421" s="25" t="s">
        <v>3378</v>
      </c>
      <c r="H421" s="37">
        <v>320692</v>
      </c>
      <c r="I421" s="37" t="s">
        <v>2835</v>
      </c>
      <c r="J421" s="25" t="s">
        <v>106</v>
      </c>
      <c r="K421" s="25" t="s">
        <v>13</v>
      </c>
      <c r="L421" s="25" t="s">
        <v>1665</v>
      </c>
      <c r="M421" s="27">
        <v>44617</v>
      </c>
      <c r="N421" s="38">
        <v>44720</v>
      </c>
      <c r="O421" s="26">
        <v>264760</v>
      </c>
      <c r="P421" s="26">
        <v>264760</v>
      </c>
      <c r="Q421" s="26">
        <f t="shared" si="6"/>
        <v>0</v>
      </c>
      <c r="R421" s="25" t="s">
        <v>107</v>
      </c>
      <c r="S421" s="25"/>
    </row>
    <row r="422" spans="1:19" x14ac:dyDescent="0.25">
      <c r="A422" s="36" t="s">
        <v>692</v>
      </c>
      <c r="B422" s="25" t="s">
        <v>388</v>
      </c>
      <c r="C422" s="25" t="s">
        <v>1028</v>
      </c>
      <c r="D422" s="25" t="s">
        <v>1418</v>
      </c>
      <c r="E422" s="37">
        <v>1800199</v>
      </c>
      <c r="F422" s="25" t="s">
        <v>2981</v>
      </c>
      <c r="G422" s="25" t="s">
        <v>3378</v>
      </c>
      <c r="H422" s="37">
        <v>320694</v>
      </c>
      <c r="I422" s="37" t="s">
        <v>2836</v>
      </c>
      <c r="J422" s="25" t="s">
        <v>106</v>
      </c>
      <c r="K422" s="25" t="s">
        <v>13</v>
      </c>
      <c r="L422" s="25" t="s">
        <v>1665</v>
      </c>
      <c r="M422" s="27">
        <v>44617</v>
      </c>
      <c r="N422" s="38">
        <v>44720</v>
      </c>
      <c r="O422" s="26">
        <v>432080</v>
      </c>
      <c r="P422" s="26">
        <v>432080</v>
      </c>
      <c r="Q422" s="26">
        <f t="shared" si="6"/>
        <v>0</v>
      </c>
      <c r="R422" s="25" t="s">
        <v>107</v>
      </c>
      <c r="S422" s="25"/>
    </row>
    <row r="423" spans="1:19" x14ac:dyDescent="0.25">
      <c r="A423" s="36" t="s">
        <v>693</v>
      </c>
      <c r="B423" s="25" t="s">
        <v>892</v>
      </c>
      <c r="C423" s="25" t="s">
        <v>1028</v>
      </c>
      <c r="D423" s="25" t="s">
        <v>1419</v>
      </c>
      <c r="E423" s="37">
        <v>1600380</v>
      </c>
      <c r="F423" s="25" t="s">
        <v>2981</v>
      </c>
      <c r="G423" s="25" t="s">
        <v>3378</v>
      </c>
      <c r="H423" s="37">
        <v>320696</v>
      </c>
      <c r="I423" s="37" t="s">
        <v>2837</v>
      </c>
      <c r="J423" s="25" t="s">
        <v>106</v>
      </c>
      <c r="K423" s="25" t="s">
        <v>13</v>
      </c>
      <c r="L423" s="25" t="s">
        <v>1665</v>
      </c>
      <c r="M423" s="27">
        <v>44617</v>
      </c>
      <c r="N423" s="38">
        <v>44684</v>
      </c>
      <c r="O423" s="26">
        <v>587627</v>
      </c>
      <c r="P423" s="26">
        <v>587627</v>
      </c>
      <c r="Q423" s="26">
        <f t="shared" si="6"/>
        <v>0</v>
      </c>
      <c r="R423" s="25" t="s">
        <v>107</v>
      </c>
      <c r="S423" s="25"/>
    </row>
    <row r="424" spans="1:19" x14ac:dyDescent="0.25">
      <c r="A424" s="36" t="s">
        <v>694</v>
      </c>
      <c r="B424" s="25" t="s">
        <v>430</v>
      </c>
      <c r="C424" s="25" t="s">
        <v>1028</v>
      </c>
      <c r="D424" s="25" t="s">
        <v>1420</v>
      </c>
      <c r="E424" s="37">
        <v>1702404</v>
      </c>
      <c r="F424" s="25" t="s">
        <v>2981</v>
      </c>
      <c r="G424" s="25" t="s">
        <v>3378</v>
      </c>
      <c r="H424" s="37">
        <v>320697</v>
      </c>
      <c r="I424" s="37" t="s">
        <v>2838</v>
      </c>
      <c r="J424" s="25" t="s">
        <v>106</v>
      </c>
      <c r="K424" s="25" t="s">
        <v>13</v>
      </c>
      <c r="L424" s="25" t="s">
        <v>1665</v>
      </c>
      <c r="M424" s="27">
        <v>44617</v>
      </c>
      <c r="N424" s="38">
        <v>44719</v>
      </c>
      <c r="O424" s="26">
        <v>340105.87</v>
      </c>
      <c r="P424" s="26">
        <v>340105.87</v>
      </c>
      <c r="Q424" s="26">
        <f t="shared" si="6"/>
        <v>0</v>
      </c>
      <c r="R424" s="25" t="s">
        <v>107</v>
      </c>
      <c r="S424" s="25"/>
    </row>
    <row r="425" spans="1:19" x14ac:dyDescent="0.25">
      <c r="A425" s="36" t="s">
        <v>695</v>
      </c>
      <c r="B425" s="25" t="s">
        <v>270</v>
      </c>
      <c r="C425" s="25" t="s">
        <v>1028</v>
      </c>
      <c r="D425" s="25" t="s">
        <v>1421</v>
      </c>
      <c r="E425" s="37">
        <v>1702466</v>
      </c>
      <c r="F425" s="25" t="s">
        <v>2981</v>
      </c>
      <c r="G425" s="25" t="s">
        <v>3378</v>
      </c>
      <c r="H425" s="37">
        <v>320702</v>
      </c>
      <c r="I425" s="37" t="s">
        <v>2839</v>
      </c>
      <c r="J425" s="25" t="s">
        <v>106</v>
      </c>
      <c r="K425" s="25" t="s">
        <v>13</v>
      </c>
      <c r="L425" s="25" t="s">
        <v>1665</v>
      </c>
      <c r="M425" s="27">
        <v>44617</v>
      </c>
      <c r="N425" s="38">
        <v>44680</v>
      </c>
      <c r="O425" s="26">
        <v>746544</v>
      </c>
      <c r="P425" s="26">
        <v>746544</v>
      </c>
      <c r="Q425" s="26">
        <f t="shared" si="6"/>
        <v>0</v>
      </c>
      <c r="R425" s="25" t="s">
        <v>107</v>
      </c>
      <c r="S425" s="25"/>
    </row>
    <row r="426" spans="1:19" x14ac:dyDescent="0.25">
      <c r="A426" s="36" t="s">
        <v>696</v>
      </c>
      <c r="B426" s="25" t="s">
        <v>291</v>
      </c>
      <c r="C426" s="25" t="s">
        <v>1028</v>
      </c>
      <c r="D426" s="25" t="s">
        <v>1422</v>
      </c>
      <c r="E426" s="37">
        <v>1702574</v>
      </c>
      <c r="F426" s="25" t="s">
        <v>2981</v>
      </c>
      <c r="G426" s="25" t="s">
        <v>3378</v>
      </c>
      <c r="H426" s="37">
        <v>320715</v>
      </c>
      <c r="I426" s="37" t="s">
        <v>2840</v>
      </c>
      <c r="J426" s="25" t="s">
        <v>106</v>
      </c>
      <c r="K426" s="25" t="s">
        <v>13</v>
      </c>
      <c r="L426" s="25" t="s">
        <v>1665</v>
      </c>
      <c r="M426" s="27">
        <v>44617</v>
      </c>
      <c r="N426" s="38">
        <v>44720</v>
      </c>
      <c r="O426" s="26">
        <v>715000</v>
      </c>
      <c r="P426" s="26">
        <v>715000</v>
      </c>
      <c r="Q426" s="26">
        <f t="shared" si="6"/>
        <v>0</v>
      </c>
      <c r="R426" s="25" t="s">
        <v>107</v>
      </c>
      <c r="S426" s="25"/>
    </row>
    <row r="427" spans="1:19" x14ac:dyDescent="0.25">
      <c r="A427" s="36" t="s">
        <v>698</v>
      </c>
      <c r="B427" s="25" t="s">
        <v>261</v>
      </c>
      <c r="C427" s="25" t="s">
        <v>1028</v>
      </c>
      <c r="D427" s="25" t="s">
        <v>1423</v>
      </c>
      <c r="E427" s="37">
        <v>1702485</v>
      </c>
      <c r="F427" s="25" t="s">
        <v>2981</v>
      </c>
      <c r="G427" s="25" t="s">
        <v>3378</v>
      </c>
      <c r="H427" s="37">
        <v>320718</v>
      </c>
      <c r="I427" s="37" t="s">
        <v>2841</v>
      </c>
      <c r="J427" s="25" t="s">
        <v>106</v>
      </c>
      <c r="K427" s="25" t="s">
        <v>13</v>
      </c>
      <c r="L427" s="25" t="s">
        <v>1665</v>
      </c>
      <c r="M427" s="27">
        <v>44617</v>
      </c>
      <c r="N427" s="38">
        <v>44719</v>
      </c>
      <c r="O427" s="26">
        <v>419465.41</v>
      </c>
      <c r="P427" s="26">
        <v>419465.41</v>
      </c>
      <c r="Q427" s="26">
        <f t="shared" si="6"/>
        <v>0</v>
      </c>
      <c r="R427" s="25" t="s">
        <v>107</v>
      </c>
      <c r="S427" s="25"/>
    </row>
    <row r="428" spans="1:19" x14ac:dyDescent="0.25">
      <c r="A428" s="36" t="s">
        <v>699</v>
      </c>
      <c r="B428" s="25" t="s">
        <v>427</v>
      </c>
      <c r="C428" s="25" t="s">
        <v>1028</v>
      </c>
      <c r="D428" s="25" t="s">
        <v>1424</v>
      </c>
      <c r="E428" s="37">
        <v>1800233</v>
      </c>
      <c r="F428" s="25" t="s">
        <v>2981</v>
      </c>
      <c r="G428" s="25" t="s">
        <v>3378</v>
      </c>
      <c r="H428" s="37">
        <v>320728</v>
      </c>
      <c r="I428" s="37" t="s">
        <v>2842</v>
      </c>
      <c r="J428" s="25" t="s">
        <v>106</v>
      </c>
      <c r="K428" s="25" t="s">
        <v>13</v>
      </c>
      <c r="L428" s="25" t="s">
        <v>1665</v>
      </c>
      <c r="M428" s="27">
        <v>44617</v>
      </c>
      <c r="N428" s="38">
        <v>44722</v>
      </c>
      <c r="O428" s="26">
        <v>385000</v>
      </c>
      <c r="P428" s="26">
        <v>385000</v>
      </c>
      <c r="Q428" s="26">
        <f t="shared" si="6"/>
        <v>0</v>
      </c>
      <c r="R428" s="25" t="s">
        <v>107</v>
      </c>
      <c r="S428" s="25"/>
    </row>
    <row r="429" spans="1:19" x14ac:dyDescent="0.25">
      <c r="A429" s="36" t="s">
        <v>701</v>
      </c>
      <c r="B429" s="25" t="s">
        <v>14</v>
      </c>
      <c r="C429" s="25" t="s">
        <v>1028</v>
      </c>
      <c r="D429" s="25" t="s">
        <v>1425</v>
      </c>
      <c r="E429" s="37">
        <v>1702246</v>
      </c>
      <c r="F429" s="25" t="s">
        <v>2981</v>
      </c>
      <c r="G429" s="25" t="s">
        <v>3378</v>
      </c>
      <c r="H429" s="37">
        <v>320730</v>
      </c>
      <c r="I429" s="37" t="s">
        <v>2843</v>
      </c>
      <c r="J429" s="25" t="s">
        <v>106</v>
      </c>
      <c r="K429" s="25" t="s">
        <v>13</v>
      </c>
      <c r="L429" s="25" t="s">
        <v>1665</v>
      </c>
      <c r="M429" s="27">
        <v>44617</v>
      </c>
      <c r="N429" s="38">
        <v>44721</v>
      </c>
      <c r="O429" s="26">
        <v>171765.46</v>
      </c>
      <c r="P429" s="26">
        <v>171765.46</v>
      </c>
      <c r="Q429" s="26">
        <f t="shared" si="6"/>
        <v>0</v>
      </c>
      <c r="R429" s="25" t="s">
        <v>107</v>
      </c>
      <c r="S429" s="25"/>
    </row>
    <row r="430" spans="1:19" x14ac:dyDescent="0.25">
      <c r="A430" s="36" t="s">
        <v>702</v>
      </c>
      <c r="B430" s="25" t="s">
        <v>14</v>
      </c>
      <c r="C430" s="25" t="s">
        <v>1028</v>
      </c>
      <c r="D430" s="25" t="s">
        <v>1426</v>
      </c>
      <c r="E430" s="37">
        <v>1702246</v>
      </c>
      <c r="F430" s="25" t="s">
        <v>2981</v>
      </c>
      <c r="G430" s="25" t="s">
        <v>3378</v>
      </c>
      <c r="H430" s="37">
        <v>320733</v>
      </c>
      <c r="I430" s="37" t="s">
        <v>2844</v>
      </c>
      <c r="J430" s="25" t="s">
        <v>106</v>
      </c>
      <c r="K430" s="25" t="s">
        <v>13</v>
      </c>
      <c r="L430" s="25" t="s">
        <v>1665</v>
      </c>
      <c r="M430" s="27">
        <v>44617</v>
      </c>
      <c r="N430" s="38">
        <v>44720</v>
      </c>
      <c r="O430" s="26">
        <v>742368</v>
      </c>
      <c r="P430" s="26">
        <v>742368</v>
      </c>
      <c r="Q430" s="26">
        <f t="shared" si="6"/>
        <v>0</v>
      </c>
      <c r="R430" s="25" t="s">
        <v>107</v>
      </c>
      <c r="S430" s="25"/>
    </row>
    <row r="431" spans="1:19" x14ac:dyDescent="0.25">
      <c r="A431" s="36" t="s">
        <v>703</v>
      </c>
      <c r="B431" s="25" t="s">
        <v>14</v>
      </c>
      <c r="C431" s="25" t="s">
        <v>1028</v>
      </c>
      <c r="D431" s="25" t="s">
        <v>1427</v>
      </c>
      <c r="E431" s="37">
        <v>1702246</v>
      </c>
      <c r="F431" s="25" t="s">
        <v>2981</v>
      </c>
      <c r="G431" s="25" t="s">
        <v>3378</v>
      </c>
      <c r="H431" s="37">
        <v>320750</v>
      </c>
      <c r="I431" s="37" t="s">
        <v>2845</v>
      </c>
      <c r="J431" s="25" t="s">
        <v>106</v>
      </c>
      <c r="K431" s="25" t="s">
        <v>13</v>
      </c>
      <c r="L431" s="25" t="s">
        <v>1665</v>
      </c>
      <c r="M431" s="27">
        <v>44617</v>
      </c>
      <c r="N431" s="38">
        <v>44719</v>
      </c>
      <c r="O431" s="26">
        <v>346515</v>
      </c>
      <c r="P431" s="26">
        <v>346515</v>
      </c>
      <c r="Q431" s="26">
        <f t="shared" si="6"/>
        <v>0</v>
      </c>
      <c r="R431" s="25" t="s">
        <v>107</v>
      </c>
      <c r="S431" s="25"/>
    </row>
    <row r="432" spans="1:19" x14ac:dyDescent="0.25">
      <c r="A432" s="36" t="s">
        <v>704</v>
      </c>
      <c r="B432" s="25" t="s">
        <v>700</v>
      </c>
      <c r="C432" s="25" t="s">
        <v>1028</v>
      </c>
      <c r="D432" s="25" t="s">
        <v>1428</v>
      </c>
      <c r="E432" s="37">
        <v>1800229</v>
      </c>
      <c r="F432" s="25" t="s">
        <v>2981</v>
      </c>
      <c r="G432" s="25" t="s">
        <v>3378</v>
      </c>
      <c r="H432" s="37">
        <v>320772</v>
      </c>
      <c r="I432" s="37" t="s">
        <v>2846</v>
      </c>
      <c r="J432" s="25" t="s">
        <v>106</v>
      </c>
      <c r="K432" s="25" t="s">
        <v>13</v>
      </c>
      <c r="L432" s="25" t="s">
        <v>1665</v>
      </c>
      <c r="M432" s="27">
        <v>44617</v>
      </c>
      <c r="N432" s="38">
        <v>44725</v>
      </c>
      <c r="O432" s="26">
        <v>624646.31000000006</v>
      </c>
      <c r="P432" s="26">
        <v>624646.31000000006</v>
      </c>
      <c r="Q432" s="26">
        <f t="shared" si="6"/>
        <v>0</v>
      </c>
      <c r="R432" s="25" t="s">
        <v>107</v>
      </c>
      <c r="S432" s="25"/>
    </row>
    <row r="433" spans="1:19" x14ac:dyDescent="0.25">
      <c r="A433" s="36" t="s">
        <v>705</v>
      </c>
      <c r="B433" s="25" t="s">
        <v>256</v>
      </c>
      <c r="C433" s="25" t="s">
        <v>1028</v>
      </c>
      <c r="D433" s="25" t="s">
        <v>1429</v>
      </c>
      <c r="E433" s="37">
        <v>1700980</v>
      </c>
      <c r="F433" s="25" t="s">
        <v>2981</v>
      </c>
      <c r="G433" s="25" t="s">
        <v>3378</v>
      </c>
      <c r="H433" s="37">
        <v>320786</v>
      </c>
      <c r="I433" s="37" t="s">
        <v>2847</v>
      </c>
      <c r="J433" s="25" t="s">
        <v>106</v>
      </c>
      <c r="K433" s="25" t="s">
        <v>13</v>
      </c>
      <c r="L433" s="25" t="s">
        <v>1665</v>
      </c>
      <c r="M433" s="27">
        <v>44617</v>
      </c>
      <c r="N433" s="38">
        <v>44683</v>
      </c>
      <c r="O433" s="26">
        <v>733000</v>
      </c>
      <c r="P433" s="26">
        <v>733000</v>
      </c>
      <c r="Q433" s="26">
        <f t="shared" si="6"/>
        <v>0</v>
      </c>
      <c r="R433" s="25" t="s">
        <v>107</v>
      </c>
      <c r="S433" s="25"/>
    </row>
    <row r="434" spans="1:19" x14ac:dyDescent="0.25">
      <c r="A434" s="36" t="s">
        <v>707</v>
      </c>
      <c r="B434" s="25" t="s">
        <v>256</v>
      </c>
      <c r="C434" s="25" t="s">
        <v>1028</v>
      </c>
      <c r="D434" s="25" t="s">
        <v>1430</v>
      </c>
      <c r="E434" s="37">
        <v>1700980</v>
      </c>
      <c r="F434" s="25" t="s">
        <v>2981</v>
      </c>
      <c r="G434" s="25" t="s">
        <v>3378</v>
      </c>
      <c r="H434" s="37">
        <v>320792</v>
      </c>
      <c r="I434" s="37" t="s">
        <v>2848</v>
      </c>
      <c r="J434" s="25" t="s">
        <v>106</v>
      </c>
      <c r="K434" s="25" t="s">
        <v>13</v>
      </c>
      <c r="L434" s="25" t="s">
        <v>1665</v>
      </c>
      <c r="M434" s="27">
        <v>44617</v>
      </c>
      <c r="N434" s="38">
        <v>44683</v>
      </c>
      <c r="O434" s="26">
        <v>718395</v>
      </c>
      <c r="P434" s="26">
        <v>718395</v>
      </c>
      <c r="Q434" s="26">
        <f t="shared" si="6"/>
        <v>0</v>
      </c>
      <c r="R434" s="25" t="s">
        <v>107</v>
      </c>
      <c r="S434" s="25"/>
    </row>
    <row r="435" spans="1:19" x14ac:dyDescent="0.25">
      <c r="A435" s="36" t="s">
        <v>708</v>
      </c>
      <c r="B435" s="25" t="s">
        <v>245</v>
      </c>
      <c r="C435" s="25" t="s">
        <v>1028</v>
      </c>
      <c r="D435" s="25" t="s">
        <v>1431</v>
      </c>
      <c r="E435" s="37">
        <v>1602690</v>
      </c>
      <c r="F435" s="25" t="s">
        <v>2981</v>
      </c>
      <c r="G435" s="25" t="s">
        <v>3378</v>
      </c>
      <c r="H435" s="37">
        <v>320802</v>
      </c>
      <c r="I435" s="37" t="s">
        <v>2849</v>
      </c>
      <c r="J435" s="25" t="s">
        <v>106</v>
      </c>
      <c r="K435" s="25" t="s">
        <v>13</v>
      </c>
      <c r="L435" s="25" t="s">
        <v>1665</v>
      </c>
      <c r="M435" s="27">
        <v>44617</v>
      </c>
      <c r="N435" s="38">
        <v>44699</v>
      </c>
      <c r="O435" s="26">
        <v>750000</v>
      </c>
      <c r="P435" s="26">
        <v>750000</v>
      </c>
      <c r="Q435" s="26">
        <f t="shared" si="6"/>
        <v>0</v>
      </c>
      <c r="R435" s="25" t="s">
        <v>107</v>
      </c>
      <c r="S435" s="25"/>
    </row>
    <row r="436" spans="1:19" x14ac:dyDescent="0.25">
      <c r="A436" s="36" t="s">
        <v>713</v>
      </c>
      <c r="B436" s="25" t="s">
        <v>245</v>
      </c>
      <c r="C436" s="25" t="s">
        <v>1028</v>
      </c>
      <c r="D436" s="25" t="s">
        <v>1432</v>
      </c>
      <c r="E436" s="37">
        <v>1602690</v>
      </c>
      <c r="F436" s="25" t="s">
        <v>2981</v>
      </c>
      <c r="G436" s="25" t="s">
        <v>3378</v>
      </c>
      <c r="H436" s="37">
        <v>320806</v>
      </c>
      <c r="I436" s="37" t="s">
        <v>2850</v>
      </c>
      <c r="J436" s="25" t="s">
        <v>106</v>
      </c>
      <c r="K436" s="25" t="s">
        <v>13</v>
      </c>
      <c r="L436" s="25" t="s">
        <v>1665</v>
      </c>
      <c r="M436" s="27">
        <v>44617</v>
      </c>
      <c r="N436" s="38">
        <v>44683</v>
      </c>
      <c r="O436" s="26">
        <v>24440</v>
      </c>
      <c r="P436" s="26">
        <v>24440</v>
      </c>
      <c r="Q436" s="26">
        <f t="shared" si="6"/>
        <v>0</v>
      </c>
      <c r="R436" s="25" t="s">
        <v>107</v>
      </c>
      <c r="S436" s="25"/>
    </row>
    <row r="437" spans="1:19" x14ac:dyDescent="0.25">
      <c r="A437" s="36" t="s">
        <v>718</v>
      </c>
      <c r="B437" s="25" t="s">
        <v>392</v>
      </c>
      <c r="C437" s="25" t="s">
        <v>1028</v>
      </c>
      <c r="D437" s="25" t="s">
        <v>1433</v>
      </c>
      <c r="E437" s="37">
        <v>1600369</v>
      </c>
      <c r="F437" s="25" t="s">
        <v>2981</v>
      </c>
      <c r="G437" s="25" t="s">
        <v>3378</v>
      </c>
      <c r="H437" s="37">
        <v>320812</v>
      </c>
      <c r="I437" s="37" t="s">
        <v>2851</v>
      </c>
      <c r="J437" s="25" t="s">
        <v>106</v>
      </c>
      <c r="K437" s="25" t="s">
        <v>13</v>
      </c>
      <c r="L437" s="25" t="s">
        <v>1665</v>
      </c>
      <c r="M437" s="27">
        <v>44617</v>
      </c>
      <c r="N437" s="38">
        <v>44720</v>
      </c>
      <c r="O437" s="26">
        <v>612000</v>
      </c>
      <c r="P437" s="26">
        <v>612000</v>
      </c>
      <c r="Q437" s="26">
        <f t="shared" si="6"/>
        <v>0</v>
      </c>
      <c r="R437" s="25" t="s">
        <v>107</v>
      </c>
      <c r="S437" s="25"/>
    </row>
    <row r="438" spans="1:19" x14ac:dyDescent="0.25">
      <c r="A438" s="36" t="s">
        <v>721</v>
      </c>
      <c r="B438" s="25" t="s">
        <v>497</v>
      </c>
      <c r="C438" s="25" t="s">
        <v>1028</v>
      </c>
      <c r="D438" s="25" t="s">
        <v>1434</v>
      </c>
      <c r="E438" s="37">
        <v>1800173</v>
      </c>
      <c r="F438" s="25" t="s">
        <v>2981</v>
      </c>
      <c r="G438" s="25" t="s">
        <v>3378</v>
      </c>
      <c r="H438" s="37">
        <v>320821</v>
      </c>
      <c r="I438" s="37" t="s">
        <v>2852</v>
      </c>
      <c r="J438" s="25" t="s">
        <v>106</v>
      </c>
      <c r="K438" s="25" t="s">
        <v>13</v>
      </c>
      <c r="L438" s="25" t="s">
        <v>1665</v>
      </c>
      <c r="M438" s="27">
        <v>44617</v>
      </c>
      <c r="N438" s="38">
        <v>44720</v>
      </c>
      <c r="O438" s="26">
        <v>300000</v>
      </c>
      <c r="P438" s="26">
        <v>300000</v>
      </c>
      <c r="Q438" s="26">
        <f t="shared" si="6"/>
        <v>0</v>
      </c>
      <c r="R438" s="25" t="s">
        <v>107</v>
      </c>
      <c r="S438" s="25"/>
    </row>
    <row r="439" spans="1:19" x14ac:dyDescent="0.25">
      <c r="A439" s="36" t="s">
        <v>724</v>
      </c>
      <c r="B439" s="25" t="s">
        <v>917</v>
      </c>
      <c r="C439" s="25" t="s">
        <v>1028</v>
      </c>
      <c r="D439" s="25" t="s">
        <v>1435</v>
      </c>
      <c r="E439" s="37">
        <v>1800577</v>
      </c>
      <c r="F439" s="25" t="s">
        <v>2981</v>
      </c>
      <c r="G439" s="25" t="s">
        <v>3378</v>
      </c>
      <c r="H439" s="37">
        <v>320841</v>
      </c>
      <c r="I439" s="37" t="s">
        <v>2853</v>
      </c>
      <c r="J439" s="25" t="s">
        <v>106</v>
      </c>
      <c r="K439" s="25" t="s">
        <v>13</v>
      </c>
      <c r="L439" s="25" t="s">
        <v>1665</v>
      </c>
      <c r="M439" s="27">
        <v>44617</v>
      </c>
      <c r="N439" s="38">
        <v>44694</v>
      </c>
      <c r="O439" s="26">
        <v>408004</v>
      </c>
      <c r="P439" s="26">
        <v>408004</v>
      </c>
      <c r="Q439" s="26">
        <f t="shared" si="6"/>
        <v>0</v>
      </c>
      <c r="R439" s="25" t="s">
        <v>107</v>
      </c>
      <c r="S439" s="25"/>
    </row>
    <row r="440" spans="1:19" x14ac:dyDescent="0.25">
      <c r="A440" s="36" t="s">
        <v>727</v>
      </c>
      <c r="B440" s="25" t="s">
        <v>909</v>
      </c>
      <c r="C440" s="25" t="s">
        <v>1028</v>
      </c>
      <c r="D440" s="25" t="s">
        <v>1436</v>
      </c>
      <c r="E440" s="37">
        <v>1701413</v>
      </c>
      <c r="F440" s="25" t="s">
        <v>2981</v>
      </c>
      <c r="G440" s="25" t="s">
        <v>3378</v>
      </c>
      <c r="H440" s="37">
        <v>320853</v>
      </c>
      <c r="I440" s="37" t="s">
        <v>2854</v>
      </c>
      <c r="J440" s="25" t="s">
        <v>106</v>
      </c>
      <c r="K440" s="25" t="s">
        <v>13</v>
      </c>
      <c r="L440" s="25" t="s">
        <v>1665</v>
      </c>
      <c r="M440" s="27">
        <v>44617</v>
      </c>
      <c r="N440" s="38">
        <v>44721</v>
      </c>
      <c r="O440" s="26">
        <v>467771</v>
      </c>
      <c r="P440" s="26">
        <v>467771</v>
      </c>
      <c r="Q440" s="26">
        <f t="shared" si="6"/>
        <v>0</v>
      </c>
      <c r="R440" s="25" t="s">
        <v>107</v>
      </c>
      <c r="S440" s="25"/>
    </row>
    <row r="441" spans="1:19" x14ac:dyDescent="0.25">
      <c r="A441" s="36" t="s">
        <v>729</v>
      </c>
      <c r="B441" s="25" t="s">
        <v>447</v>
      </c>
      <c r="C441" s="25" t="s">
        <v>1028</v>
      </c>
      <c r="D441" s="25" t="s">
        <v>1437</v>
      </c>
      <c r="E441" s="37">
        <v>1703373</v>
      </c>
      <c r="F441" s="25" t="s">
        <v>2981</v>
      </c>
      <c r="G441" s="25" t="s">
        <v>3378</v>
      </c>
      <c r="H441" s="37">
        <v>320856</v>
      </c>
      <c r="I441" s="37" t="s">
        <v>2855</v>
      </c>
      <c r="J441" s="25" t="s">
        <v>106</v>
      </c>
      <c r="K441" s="25" t="s">
        <v>13</v>
      </c>
      <c r="L441" s="25" t="s">
        <v>1665</v>
      </c>
      <c r="M441" s="27">
        <v>44617</v>
      </c>
      <c r="N441" s="38">
        <v>44719</v>
      </c>
      <c r="O441" s="26">
        <v>600000</v>
      </c>
      <c r="P441" s="26">
        <v>600000</v>
      </c>
      <c r="Q441" s="26">
        <f t="shared" si="6"/>
        <v>0</v>
      </c>
      <c r="R441" s="25" t="s">
        <v>107</v>
      </c>
      <c r="S441" s="25"/>
    </row>
    <row r="442" spans="1:19" x14ac:dyDescent="0.25">
      <c r="A442" s="36" t="s">
        <v>733</v>
      </c>
      <c r="B442" s="25" t="s">
        <v>405</v>
      </c>
      <c r="C442" s="25" t="s">
        <v>1028</v>
      </c>
      <c r="D442" s="25" t="s">
        <v>1438</v>
      </c>
      <c r="E442" s="37">
        <v>1800500</v>
      </c>
      <c r="F442" s="25" t="s">
        <v>2981</v>
      </c>
      <c r="G442" s="25" t="s">
        <v>3378</v>
      </c>
      <c r="H442" s="37">
        <v>320858</v>
      </c>
      <c r="I442" s="37" t="s">
        <v>2856</v>
      </c>
      <c r="J442" s="25" t="s">
        <v>106</v>
      </c>
      <c r="K442" s="25" t="s">
        <v>13</v>
      </c>
      <c r="L442" s="25" t="s">
        <v>1665</v>
      </c>
      <c r="M442" s="27">
        <v>44617</v>
      </c>
      <c r="N442" s="38">
        <v>44699</v>
      </c>
      <c r="O442" s="26">
        <v>419543</v>
      </c>
      <c r="P442" s="26">
        <v>419543</v>
      </c>
      <c r="Q442" s="26">
        <f t="shared" si="6"/>
        <v>0</v>
      </c>
      <c r="R442" s="25" t="s">
        <v>107</v>
      </c>
      <c r="S442" s="25"/>
    </row>
    <row r="443" spans="1:19" x14ac:dyDescent="0.25">
      <c r="A443" s="36" t="s">
        <v>736</v>
      </c>
      <c r="B443" s="25" t="s">
        <v>14</v>
      </c>
      <c r="C443" s="25" t="s">
        <v>1028</v>
      </c>
      <c r="D443" s="25" t="s">
        <v>1439</v>
      </c>
      <c r="E443" s="37">
        <v>1702246</v>
      </c>
      <c r="F443" s="25" t="s">
        <v>2981</v>
      </c>
      <c r="G443" s="25" t="s">
        <v>3378</v>
      </c>
      <c r="H443" s="37">
        <v>320862</v>
      </c>
      <c r="I443" s="37" t="s">
        <v>2857</v>
      </c>
      <c r="J443" s="25" t="s">
        <v>106</v>
      </c>
      <c r="K443" s="25" t="s">
        <v>13</v>
      </c>
      <c r="L443" s="25" t="s">
        <v>1665</v>
      </c>
      <c r="M443" s="27">
        <v>44617</v>
      </c>
      <c r="N443" s="38">
        <v>44680</v>
      </c>
      <c r="O443" s="26">
        <v>285000</v>
      </c>
      <c r="P443" s="26">
        <v>285000</v>
      </c>
      <c r="Q443" s="26">
        <f t="shared" si="6"/>
        <v>0</v>
      </c>
      <c r="R443" s="25" t="s">
        <v>107</v>
      </c>
      <c r="S443" s="25"/>
    </row>
    <row r="444" spans="1:19" x14ac:dyDescent="0.25">
      <c r="A444" s="36" t="s">
        <v>739</v>
      </c>
      <c r="B444" s="25" t="s">
        <v>261</v>
      </c>
      <c r="C444" s="25" t="s">
        <v>1028</v>
      </c>
      <c r="D444" s="25" t="s">
        <v>1440</v>
      </c>
      <c r="E444" s="37">
        <v>1702485</v>
      </c>
      <c r="F444" s="25" t="s">
        <v>2981</v>
      </c>
      <c r="G444" s="25" t="s">
        <v>3378</v>
      </c>
      <c r="H444" s="37">
        <v>320864</v>
      </c>
      <c r="I444" s="37" t="s">
        <v>2858</v>
      </c>
      <c r="J444" s="25" t="s">
        <v>106</v>
      </c>
      <c r="K444" s="25" t="s">
        <v>13</v>
      </c>
      <c r="L444" s="25" t="s">
        <v>1665</v>
      </c>
      <c r="M444" s="27">
        <v>44617</v>
      </c>
      <c r="N444" s="38">
        <v>44680</v>
      </c>
      <c r="O444" s="26">
        <v>526320</v>
      </c>
      <c r="P444" s="26">
        <v>526320</v>
      </c>
      <c r="Q444" s="26">
        <f t="shared" si="6"/>
        <v>0</v>
      </c>
      <c r="R444" s="25" t="s">
        <v>107</v>
      </c>
      <c r="S444" s="25"/>
    </row>
    <row r="445" spans="1:19" x14ac:dyDescent="0.25">
      <c r="A445" s="36" t="s">
        <v>743</v>
      </c>
      <c r="B445" s="25" t="s">
        <v>405</v>
      </c>
      <c r="C445" s="25" t="s">
        <v>1028</v>
      </c>
      <c r="D445" s="25" t="s">
        <v>1441</v>
      </c>
      <c r="E445" s="37">
        <v>1800500</v>
      </c>
      <c r="F445" s="25" t="s">
        <v>2981</v>
      </c>
      <c r="G445" s="25" t="s">
        <v>3378</v>
      </c>
      <c r="H445" s="37">
        <v>320870</v>
      </c>
      <c r="I445" s="37" t="s">
        <v>2859</v>
      </c>
      <c r="J445" s="25" t="s">
        <v>106</v>
      </c>
      <c r="K445" s="25" t="s">
        <v>13</v>
      </c>
      <c r="L445" s="25" t="s">
        <v>1665</v>
      </c>
      <c r="M445" s="27">
        <v>44617</v>
      </c>
      <c r="N445" s="38">
        <v>44683</v>
      </c>
      <c r="O445" s="26">
        <v>407500</v>
      </c>
      <c r="P445" s="26">
        <v>407500</v>
      </c>
      <c r="Q445" s="26">
        <f t="shared" si="6"/>
        <v>0</v>
      </c>
      <c r="R445" s="25" t="s">
        <v>107</v>
      </c>
      <c r="S445" s="25"/>
    </row>
    <row r="446" spans="1:19" x14ac:dyDescent="0.25">
      <c r="A446" s="36" t="s">
        <v>745</v>
      </c>
      <c r="B446" s="25" t="s">
        <v>256</v>
      </c>
      <c r="C446" s="25" t="s">
        <v>1028</v>
      </c>
      <c r="D446" s="25" t="s">
        <v>1442</v>
      </c>
      <c r="E446" s="37">
        <v>1700980</v>
      </c>
      <c r="F446" s="25" t="s">
        <v>2981</v>
      </c>
      <c r="G446" s="25" t="s">
        <v>3378</v>
      </c>
      <c r="H446" s="37">
        <v>320885</v>
      </c>
      <c r="I446" s="37" t="s">
        <v>2860</v>
      </c>
      <c r="J446" s="25" t="s">
        <v>106</v>
      </c>
      <c r="K446" s="25" t="s">
        <v>13</v>
      </c>
      <c r="L446" s="25" t="s">
        <v>1665</v>
      </c>
      <c r="M446" s="27">
        <v>44617</v>
      </c>
      <c r="N446" s="38">
        <v>44699</v>
      </c>
      <c r="O446" s="26">
        <v>362100</v>
      </c>
      <c r="P446" s="26">
        <v>362100</v>
      </c>
      <c r="Q446" s="26">
        <f t="shared" si="6"/>
        <v>0</v>
      </c>
      <c r="R446" s="25" t="s">
        <v>107</v>
      </c>
      <c r="S446" s="25"/>
    </row>
    <row r="447" spans="1:19" x14ac:dyDescent="0.25">
      <c r="A447" s="36" t="s">
        <v>748</v>
      </c>
      <c r="B447" s="25" t="s">
        <v>245</v>
      </c>
      <c r="C447" s="25" t="s">
        <v>1028</v>
      </c>
      <c r="D447" s="25" t="s">
        <v>1443</v>
      </c>
      <c r="E447" s="37">
        <v>1602690</v>
      </c>
      <c r="F447" s="25" t="s">
        <v>2981</v>
      </c>
      <c r="G447" s="25" t="s">
        <v>3378</v>
      </c>
      <c r="H447" s="37">
        <v>320888</v>
      </c>
      <c r="I447" s="37" t="s">
        <v>2861</v>
      </c>
      <c r="J447" s="25" t="s">
        <v>106</v>
      </c>
      <c r="K447" s="25" t="s">
        <v>13</v>
      </c>
      <c r="L447" s="25" t="s">
        <v>1665</v>
      </c>
      <c r="M447" s="27">
        <v>44617</v>
      </c>
      <c r="N447" s="38">
        <v>44719</v>
      </c>
      <c r="O447" s="26">
        <v>450000</v>
      </c>
      <c r="P447" s="26">
        <v>450000</v>
      </c>
      <c r="Q447" s="26">
        <f t="shared" si="6"/>
        <v>0</v>
      </c>
      <c r="R447" s="25" t="s">
        <v>107</v>
      </c>
      <c r="S447" s="25"/>
    </row>
    <row r="448" spans="1:19" x14ac:dyDescent="0.25">
      <c r="A448" s="36" t="s">
        <v>753</v>
      </c>
      <c r="B448" s="25" t="s">
        <v>3630</v>
      </c>
      <c r="C448" s="25" t="s">
        <v>1028</v>
      </c>
      <c r="D448" s="25" t="s">
        <v>1444</v>
      </c>
      <c r="E448" s="37" t="s">
        <v>1555</v>
      </c>
      <c r="F448" s="25" t="s">
        <v>2981</v>
      </c>
      <c r="G448" s="25" t="s">
        <v>3378</v>
      </c>
      <c r="H448" s="37">
        <v>320889</v>
      </c>
      <c r="I448" s="37" t="s">
        <v>2862</v>
      </c>
      <c r="J448" s="25" t="s">
        <v>106</v>
      </c>
      <c r="K448" s="25" t="s">
        <v>13</v>
      </c>
      <c r="L448" s="25" t="s">
        <v>1665</v>
      </c>
      <c r="M448" s="27">
        <v>44617</v>
      </c>
      <c r="N448" s="38">
        <v>44680</v>
      </c>
      <c r="O448" s="26">
        <v>60280</v>
      </c>
      <c r="P448" s="26">
        <v>60280</v>
      </c>
      <c r="Q448" s="26">
        <f t="shared" si="6"/>
        <v>0</v>
      </c>
      <c r="R448" s="25" t="s">
        <v>107</v>
      </c>
      <c r="S448" s="25"/>
    </row>
    <row r="449" spans="1:19" x14ac:dyDescent="0.25">
      <c r="A449" s="36" t="s">
        <v>757</v>
      </c>
      <c r="B449" s="25" t="s">
        <v>14</v>
      </c>
      <c r="C449" s="25" t="s">
        <v>1028</v>
      </c>
      <c r="D449" s="25" t="s">
        <v>1445</v>
      </c>
      <c r="E449" s="37">
        <v>1702246</v>
      </c>
      <c r="F449" s="25" t="s">
        <v>2981</v>
      </c>
      <c r="G449" s="25" t="s">
        <v>3378</v>
      </c>
      <c r="H449" s="37">
        <v>320890</v>
      </c>
      <c r="I449" s="37" t="s">
        <v>2863</v>
      </c>
      <c r="J449" s="25" t="s">
        <v>106</v>
      </c>
      <c r="K449" s="25" t="s">
        <v>13</v>
      </c>
      <c r="L449" s="25" t="s">
        <v>1665</v>
      </c>
      <c r="M449" s="27">
        <v>44617</v>
      </c>
      <c r="N449" s="38">
        <v>44722</v>
      </c>
      <c r="O449" s="26">
        <v>359960</v>
      </c>
      <c r="P449" s="26">
        <v>359960</v>
      </c>
      <c r="Q449" s="26">
        <f t="shared" si="6"/>
        <v>0</v>
      </c>
      <c r="R449" s="25" t="s">
        <v>107</v>
      </c>
      <c r="S449" s="25"/>
    </row>
    <row r="450" spans="1:19" x14ac:dyDescent="0.25">
      <c r="A450" s="36" t="s">
        <v>760</v>
      </c>
      <c r="B450" s="25" t="s">
        <v>256</v>
      </c>
      <c r="C450" s="25" t="s">
        <v>1028</v>
      </c>
      <c r="D450" s="25" t="s">
        <v>1446</v>
      </c>
      <c r="E450" s="37">
        <v>1700980</v>
      </c>
      <c r="F450" s="25" t="s">
        <v>2981</v>
      </c>
      <c r="G450" s="25" t="s">
        <v>3378</v>
      </c>
      <c r="H450" s="37">
        <v>320896</v>
      </c>
      <c r="I450" s="37" t="s">
        <v>2864</v>
      </c>
      <c r="J450" s="25" t="s">
        <v>106</v>
      </c>
      <c r="K450" s="25" t="s">
        <v>13</v>
      </c>
      <c r="L450" s="25" t="s">
        <v>1665</v>
      </c>
      <c r="M450" s="27">
        <v>44617</v>
      </c>
      <c r="N450" s="38">
        <v>44683</v>
      </c>
      <c r="O450" s="26">
        <v>380634</v>
      </c>
      <c r="P450" s="26">
        <v>380634</v>
      </c>
      <c r="Q450" s="26">
        <f t="shared" si="6"/>
        <v>0</v>
      </c>
      <c r="R450" s="25" t="s">
        <v>107</v>
      </c>
      <c r="S450" s="25"/>
    </row>
    <row r="451" spans="1:19" x14ac:dyDescent="0.25">
      <c r="A451" s="36" t="s">
        <v>763</v>
      </c>
      <c r="B451" s="25" t="s">
        <v>411</v>
      </c>
      <c r="C451" s="25" t="s">
        <v>1028</v>
      </c>
      <c r="D451" s="25" t="s">
        <v>1447</v>
      </c>
      <c r="E451" s="37">
        <v>1704119</v>
      </c>
      <c r="F451" s="25" t="s">
        <v>2981</v>
      </c>
      <c r="G451" s="25" t="s">
        <v>3378</v>
      </c>
      <c r="H451" s="37">
        <v>320910</v>
      </c>
      <c r="I451" s="37" t="s">
        <v>2865</v>
      </c>
      <c r="J451" s="25" t="s">
        <v>106</v>
      </c>
      <c r="K451" s="25" t="s">
        <v>13</v>
      </c>
      <c r="L451" s="25" t="s">
        <v>1665</v>
      </c>
      <c r="M451" s="27">
        <v>44617</v>
      </c>
      <c r="N451" s="38">
        <v>44683</v>
      </c>
      <c r="O451" s="26">
        <v>329230</v>
      </c>
      <c r="P451" s="26">
        <v>329230</v>
      </c>
      <c r="Q451" s="26">
        <f t="shared" si="6"/>
        <v>0</v>
      </c>
      <c r="R451" s="25" t="s">
        <v>107</v>
      </c>
      <c r="S451" s="25"/>
    </row>
    <row r="452" spans="1:19" x14ac:dyDescent="0.25">
      <c r="A452" s="36" t="s">
        <v>766</v>
      </c>
      <c r="B452" s="25" t="s">
        <v>427</v>
      </c>
      <c r="C452" s="25" t="s">
        <v>1028</v>
      </c>
      <c r="D452" s="25" t="s">
        <v>1448</v>
      </c>
      <c r="E452" s="37">
        <v>1800233</v>
      </c>
      <c r="F452" s="25" t="s">
        <v>2981</v>
      </c>
      <c r="G452" s="25" t="s">
        <v>3378</v>
      </c>
      <c r="H452" s="37">
        <v>320918</v>
      </c>
      <c r="I452" s="37" t="s">
        <v>2866</v>
      </c>
      <c r="J452" s="25" t="s">
        <v>106</v>
      </c>
      <c r="K452" s="25" t="s">
        <v>13</v>
      </c>
      <c r="L452" s="25" t="s">
        <v>1665</v>
      </c>
      <c r="M452" s="27">
        <v>44617</v>
      </c>
      <c r="N452" s="38">
        <v>44721</v>
      </c>
      <c r="O452" s="26">
        <v>75500</v>
      </c>
      <c r="P452" s="26">
        <v>75500</v>
      </c>
      <c r="Q452" s="26">
        <f t="shared" si="6"/>
        <v>0</v>
      </c>
      <c r="R452" s="25" t="s">
        <v>107</v>
      </c>
      <c r="S452" s="25"/>
    </row>
    <row r="453" spans="1:19" x14ac:dyDescent="0.25">
      <c r="A453" s="36" t="s">
        <v>770</v>
      </c>
      <c r="B453" s="25" t="s">
        <v>238</v>
      </c>
      <c r="C453" s="25" t="s">
        <v>1028</v>
      </c>
      <c r="D453" s="25" t="s">
        <v>1449</v>
      </c>
      <c r="E453" s="37">
        <v>1702535</v>
      </c>
      <c r="F453" s="25" t="s">
        <v>2981</v>
      </c>
      <c r="G453" s="25" t="s">
        <v>3378</v>
      </c>
      <c r="H453" s="37">
        <v>320932</v>
      </c>
      <c r="I453" s="37" t="s">
        <v>2867</v>
      </c>
      <c r="J453" s="25" t="s">
        <v>106</v>
      </c>
      <c r="K453" s="25" t="s">
        <v>13</v>
      </c>
      <c r="L453" s="25" t="s">
        <v>1665</v>
      </c>
      <c r="M453" s="27">
        <v>44617</v>
      </c>
      <c r="N453" s="38">
        <v>44719</v>
      </c>
      <c r="O453" s="26">
        <v>743921</v>
      </c>
      <c r="P453" s="26">
        <v>743921</v>
      </c>
      <c r="Q453" s="26">
        <f t="shared" si="6"/>
        <v>0</v>
      </c>
      <c r="R453" s="25" t="s">
        <v>107</v>
      </c>
      <c r="S453" s="25"/>
    </row>
    <row r="454" spans="1:19" x14ac:dyDescent="0.25">
      <c r="A454" s="36" t="s">
        <v>774</v>
      </c>
      <c r="B454" s="25" t="s">
        <v>898</v>
      </c>
      <c r="C454" s="25" t="s">
        <v>1028</v>
      </c>
      <c r="D454" s="25" t="s">
        <v>1450</v>
      </c>
      <c r="E454" s="37">
        <v>1800405</v>
      </c>
      <c r="F454" s="25" t="s">
        <v>2981</v>
      </c>
      <c r="G454" s="25" t="s">
        <v>3378</v>
      </c>
      <c r="H454" s="37">
        <v>320933</v>
      </c>
      <c r="I454" s="37" t="s">
        <v>2868</v>
      </c>
      <c r="J454" s="25" t="s">
        <v>106</v>
      </c>
      <c r="K454" s="25" t="s">
        <v>13</v>
      </c>
      <c r="L454" s="25" t="s">
        <v>1665</v>
      </c>
      <c r="M454" s="27">
        <v>44617</v>
      </c>
      <c r="N454" s="38">
        <v>44687</v>
      </c>
      <c r="O454" s="26">
        <v>740580</v>
      </c>
      <c r="P454" s="26">
        <v>740580</v>
      </c>
      <c r="Q454" s="26">
        <f t="shared" ref="Q454:Q517" si="7">O454-P454</f>
        <v>0</v>
      </c>
      <c r="R454" s="25" t="s">
        <v>107</v>
      </c>
      <c r="S454" s="25"/>
    </row>
    <row r="455" spans="1:19" x14ac:dyDescent="0.25">
      <c r="A455" s="36" t="s">
        <v>779</v>
      </c>
      <c r="B455" s="25" t="s">
        <v>14</v>
      </c>
      <c r="C455" s="25" t="s">
        <v>1028</v>
      </c>
      <c r="D455" s="25" t="s">
        <v>1451</v>
      </c>
      <c r="E455" s="37">
        <v>1702246</v>
      </c>
      <c r="F455" s="25" t="s">
        <v>2981</v>
      </c>
      <c r="G455" s="25" t="s">
        <v>3378</v>
      </c>
      <c r="H455" s="37">
        <v>320941</v>
      </c>
      <c r="I455" s="37" t="s">
        <v>2869</v>
      </c>
      <c r="J455" s="25" t="s">
        <v>106</v>
      </c>
      <c r="K455" s="25" t="s">
        <v>13</v>
      </c>
      <c r="L455" s="25" t="s">
        <v>1665</v>
      </c>
      <c r="M455" s="27">
        <v>44617</v>
      </c>
      <c r="N455" s="38">
        <v>44680</v>
      </c>
      <c r="O455" s="26">
        <v>682500</v>
      </c>
      <c r="P455" s="26">
        <v>682500</v>
      </c>
      <c r="Q455" s="26">
        <f t="shared" si="7"/>
        <v>0</v>
      </c>
      <c r="R455" s="25" t="s">
        <v>107</v>
      </c>
      <c r="S455" s="25"/>
    </row>
    <row r="456" spans="1:19" x14ac:dyDescent="0.25">
      <c r="A456" s="36" t="s">
        <v>782</v>
      </c>
      <c r="B456" s="25" t="s">
        <v>918</v>
      </c>
      <c r="C456" s="25" t="s">
        <v>1028</v>
      </c>
      <c r="D456" s="25" t="s">
        <v>1452</v>
      </c>
      <c r="E456" s="37">
        <v>1703807</v>
      </c>
      <c r="F456" s="25" t="s">
        <v>2981</v>
      </c>
      <c r="G456" s="25" t="s">
        <v>3378</v>
      </c>
      <c r="H456" s="37">
        <v>320943</v>
      </c>
      <c r="I456" s="37" t="s">
        <v>2870</v>
      </c>
      <c r="J456" s="25" t="s">
        <v>106</v>
      </c>
      <c r="K456" s="25" t="s">
        <v>13</v>
      </c>
      <c r="L456" s="25" t="s">
        <v>1665</v>
      </c>
      <c r="M456" s="27">
        <v>44617</v>
      </c>
      <c r="N456" s="38">
        <v>44725</v>
      </c>
      <c r="O456" s="26">
        <v>378259.24</v>
      </c>
      <c r="P456" s="26">
        <v>378259.24</v>
      </c>
      <c r="Q456" s="26">
        <f t="shared" si="7"/>
        <v>0</v>
      </c>
      <c r="R456" s="25" t="s">
        <v>107</v>
      </c>
      <c r="S456" s="25"/>
    </row>
    <row r="457" spans="1:19" x14ac:dyDescent="0.25">
      <c r="A457" s="36" t="s">
        <v>785</v>
      </c>
      <c r="B457" s="25" t="s">
        <v>14</v>
      </c>
      <c r="C457" s="25" t="s">
        <v>1028</v>
      </c>
      <c r="D457" s="25" t="s">
        <v>1453</v>
      </c>
      <c r="E457" s="37">
        <v>1702246</v>
      </c>
      <c r="F457" s="25" t="s">
        <v>2981</v>
      </c>
      <c r="G457" s="25" t="s">
        <v>3378</v>
      </c>
      <c r="H457" s="37">
        <v>320951</v>
      </c>
      <c r="I457" s="37" t="s">
        <v>2871</v>
      </c>
      <c r="J457" s="25" t="s">
        <v>106</v>
      </c>
      <c r="K457" s="25" t="s">
        <v>13</v>
      </c>
      <c r="L457" s="25" t="s">
        <v>1665</v>
      </c>
      <c r="M457" s="27">
        <v>44617</v>
      </c>
      <c r="N457" s="38">
        <v>44719</v>
      </c>
      <c r="O457" s="26">
        <v>749934</v>
      </c>
      <c r="P457" s="26">
        <v>749934</v>
      </c>
      <c r="Q457" s="26">
        <f t="shared" si="7"/>
        <v>0</v>
      </c>
      <c r="R457" s="25" t="s">
        <v>107</v>
      </c>
      <c r="S457" s="25"/>
    </row>
    <row r="458" spans="1:19" x14ac:dyDescent="0.25">
      <c r="A458" s="36" t="s">
        <v>786</v>
      </c>
      <c r="B458" s="25" t="s">
        <v>464</v>
      </c>
      <c r="C458" s="25" t="s">
        <v>1028</v>
      </c>
      <c r="D458" s="25" t="s">
        <v>1454</v>
      </c>
      <c r="E458" s="37">
        <v>1800125</v>
      </c>
      <c r="F458" s="25" t="s">
        <v>2981</v>
      </c>
      <c r="G458" s="25" t="s">
        <v>3378</v>
      </c>
      <c r="H458" s="37">
        <v>320954</v>
      </c>
      <c r="I458" s="37" t="s">
        <v>2872</v>
      </c>
      <c r="J458" s="25" t="s">
        <v>106</v>
      </c>
      <c r="K458" s="25" t="s">
        <v>13</v>
      </c>
      <c r="L458" s="25" t="s">
        <v>1665</v>
      </c>
      <c r="M458" s="27">
        <v>44617</v>
      </c>
      <c r="N458" s="38">
        <v>44719</v>
      </c>
      <c r="O458" s="26">
        <v>577158.40000000002</v>
      </c>
      <c r="P458" s="26">
        <v>577158.40000000002</v>
      </c>
      <c r="Q458" s="26">
        <f t="shared" si="7"/>
        <v>0</v>
      </c>
      <c r="R458" s="25" t="s">
        <v>107</v>
      </c>
      <c r="S458" s="25"/>
    </row>
    <row r="459" spans="1:19" x14ac:dyDescent="0.25">
      <c r="A459" s="36" t="s">
        <v>789</v>
      </c>
      <c r="B459" s="25" t="s">
        <v>14</v>
      </c>
      <c r="C459" s="25" t="s">
        <v>1028</v>
      </c>
      <c r="D459" s="25" t="s">
        <v>1455</v>
      </c>
      <c r="E459" s="37">
        <v>1702246</v>
      </c>
      <c r="F459" s="25" t="s">
        <v>2981</v>
      </c>
      <c r="G459" s="25" t="s">
        <v>3378</v>
      </c>
      <c r="H459" s="37">
        <v>320964</v>
      </c>
      <c r="I459" s="37" t="s">
        <v>2873</v>
      </c>
      <c r="J459" s="25" t="s">
        <v>106</v>
      </c>
      <c r="K459" s="25" t="s">
        <v>13</v>
      </c>
      <c r="L459" s="25" t="s">
        <v>1665</v>
      </c>
      <c r="M459" s="27">
        <v>44617</v>
      </c>
      <c r="N459" s="38">
        <v>44719</v>
      </c>
      <c r="O459" s="26">
        <v>732339.6</v>
      </c>
      <c r="P459" s="26">
        <v>732339.6</v>
      </c>
      <c r="Q459" s="26">
        <f t="shared" si="7"/>
        <v>0</v>
      </c>
      <c r="R459" s="25" t="s">
        <v>107</v>
      </c>
      <c r="S459" s="25"/>
    </row>
    <row r="460" spans="1:19" x14ac:dyDescent="0.25">
      <c r="A460" s="36" t="s">
        <v>793</v>
      </c>
      <c r="B460" s="25" t="s">
        <v>427</v>
      </c>
      <c r="C460" s="25" t="s">
        <v>1028</v>
      </c>
      <c r="D460" s="25" t="s">
        <v>1456</v>
      </c>
      <c r="E460" s="37">
        <v>1800233</v>
      </c>
      <c r="F460" s="25" t="s">
        <v>2981</v>
      </c>
      <c r="G460" s="25" t="s">
        <v>3378</v>
      </c>
      <c r="H460" s="37">
        <v>320965</v>
      </c>
      <c r="I460" s="37" t="s">
        <v>2874</v>
      </c>
      <c r="J460" s="25" t="s">
        <v>106</v>
      </c>
      <c r="K460" s="25" t="s">
        <v>13</v>
      </c>
      <c r="L460" s="25" t="s">
        <v>1665</v>
      </c>
      <c r="M460" s="27">
        <v>44617</v>
      </c>
      <c r="N460" s="38">
        <v>44722</v>
      </c>
      <c r="O460" s="26">
        <v>508032</v>
      </c>
      <c r="P460" s="26">
        <v>508032</v>
      </c>
      <c r="Q460" s="26">
        <f t="shared" si="7"/>
        <v>0</v>
      </c>
      <c r="R460" s="25" t="s">
        <v>107</v>
      </c>
      <c r="S460" s="25"/>
    </row>
    <row r="461" spans="1:19" x14ac:dyDescent="0.25">
      <c r="A461" s="36" t="s">
        <v>797</v>
      </c>
      <c r="B461" s="25" t="s">
        <v>894</v>
      </c>
      <c r="C461" s="25" t="s">
        <v>1028</v>
      </c>
      <c r="D461" s="25" t="s">
        <v>1457</v>
      </c>
      <c r="E461" s="37" t="s">
        <v>1526</v>
      </c>
      <c r="F461" s="25" t="s">
        <v>2981</v>
      </c>
      <c r="G461" s="25" t="s">
        <v>3378</v>
      </c>
      <c r="H461" s="37">
        <v>320972</v>
      </c>
      <c r="I461" s="37" t="s">
        <v>2875</v>
      </c>
      <c r="J461" s="25" t="s">
        <v>106</v>
      </c>
      <c r="K461" s="25" t="s">
        <v>13</v>
      </c>
      <c r="L461" s="25" t="s">
        <v>1665</v>
      </c>
      <c r="M461" s="27">
        <v>44617</v>
      </c>
      <c r="N461" s="38">
        <v>44720</v>
      </c>
      <c r="O461" s="26">
        <v>623000</v>
      </c>
      <c r="P461" s="26">
        <v>623000</v>
      </c>
      <c r="Q461" s="26">
        <f t="shared" si="7"/>
        <v>0</v>
      </c>
      <c r="R461" s="25" t="s">
        <v>107</v>
      </c>
      <c r="S461" s="25"/>
    </row>
    <row r="462" spans="1:19" x14ac:dyDescent="0.25">
      <c r="A462" s="36" t="s">
        <v>801</v>
      </c>
      <c r="B462" s="25" t="s">
        <v>249</v>
      </c>
      <c r="C462" s="25" t="s">
        <v>1028</v>
      </c>
      <c r="D462" s="25" t="s">
        <v>1458</v>
      </c>
      <c r="E462" s="37">
        <v>1702556</v>
      </c>
      <c r="F462" s="25" t="s">
        <v>2981</v>
      </c>
      <c r="G462" s="25" t="s">
        <v>3378</v>
      </c>
      <c r="H462" s="37">
        <v>320976</v>
      </c>
      <c r="I462" s="37" t="s">
        <v>2876</v>
      </c>
      <c r="J462" s="25" t="s">
        <v>106</v>
      </c>
      <c r="K462" s="25" t="s">
        <v>13</v>
      </c>
      <c r="L462" s="25" t="s">
        <v>1665</v>
      </c>
      <c r="M462" s="27">
        <v>44617</v>
      </c>
      <c r="N462" s="38">
        <v>44719</v>
      </c>
      <c r="O462" s="26">
        <v>361483</v>
      </c>
      <c r="P462" s="26">
        <v>361483</v>
      </c>
      <c r="Q462" s="26">
        <f t="shared" si="7"/>
        <v>0</v>
      </c>
      <c r="R462" s="25" t="s">
        <v>107</v>
      </c>
      <c r="S462" s="25"/>
    </row>
    <row r="463" spans="1:19" x14ac:dyDescent="0.25">
      <c r="A463" s="36" t="s">
        <v>804</v>
      </c>
      <c r="B463" s="25" t="s">
        <v>790</v>
      </c>
      <c r="C463" s="25" t="s">
        <v>1028</v>
      </c>
      <c r="D463" s="25" t="s">
        <v>1459</v>
      </c>
      <c r="E463" s="37">
        <v>1602719</v>
      </c>
      <c r="F463" s="25" t="s">
        <v>2981</v>
      </c>
      <c r="G463" s="25" t="s">
        <v>3378</v>
      </c>
      <c r="H463" s="37">
        <v>320983</v>
      </c>
      <c r="I463" s="37" t="s">
        <v>2877</v>
      </c>
      <c r="J463" s="25" t="s">
        <v>106</v>
      </c>
      <c r="K463" s="25" t="s">
        <v>13</v>
      </c>
      <c r="L463" s="25" t="s">
        <v>1665</v>
      </c>
      <c r="M463" s="27">
        <v>44617</v>
      </c>
      <c r="N463" s="38">
        <v>44720</v>
      </c>
      <c r="O463" s="26">
        <v>750000</v>
      </c>
      <c r="P463" s="26">
        <v>750000</v>
      </c>
      <c r="Q463" s="26">
        <f t="shared" si="7"/>
        <v>0</v>
      </c>
      <c r="R463" s="25" t="s">
        <v>107</v>
      </c>
      <c r="S463" s="25"/>
    </row>
    <row r="464" spans="1:19" x14ac:dyDescent="0.25">
      <c r="A464" s="36" t="s">
        <v>806</v>
      </c>
      <c r="B464" s="25" t="s">
        <v>700</v>
      </c>
      <c r="C464" s="25" t="s">
        <v>1028</v>
      </c>
      <c r="D464" s="25" t="s">
        <v>1460</v>
      </c>
      <c r="E464" s="37">
        <v>1800229</v>
      </c>
      <c r="F464" s="25" t="s">
        <v>2981</v>
      </c>
      <c r="G464" s="25" t="s">
        <v>3378</v>
      </c>
      <c r="H464" s="37">
        <v>320987</v>
      </c>
      <c r="I464" s="37" t="s">
        <v>2878</v>
      </c>
      <c r="J464" s="25" t="s">
        <v>106</v>
      </c>
      <c r="K464" s="25" t="s">
        <v>13</v>
      </c>
      <c r="L464" s="25" t="s">
        <v>1665</v>
      </c>
      <c r="M464" s="27">
        <v>44617</v>
      </c>
      <c r="N464" s="38">
        <v>44687</v>
      </c>
      <c r="O464" s="26">
        <v>126500</v>
      </c>
      <c r="P464" s="26">
        <v>126500</v>
      </c>
      <c r="Q464" s="26">
        <f t="shared" si="7"/>
        <v>0</v>
      </c>
      <c r="R464" s="25" t="s">
        <v>107</v>
      </c>
      <c r="S464" s="25"/>
    </row>
    <row r="465" spans="1:19" x14ac:dyDescent="0.25">
      <c r="A465" s="36" t="s">
        <v>807</v>
      </c>
      <c r="B465" s="25" t="s">
        <v>418</v>
      </c>
      <c r="C465" s="25" t="s">
        <v>1028</v>
      </c>
      <c r="D465" s="25" t="s">
        <v>1461</v>
      </c>
      <c r="E465" s="37">
        <v>1701509</v>
      </c>
      <c r="F465" s="25" t="s">
        <v>2981</v>
      </c>
      <c r="G465" s="25" t="s">
        <v>3378</v>
      </c>
      <c r="H465" s="37">
        <v>320993</v>
      </c>
      <c r="I465" s="37" t="s">
        <v>2879</v>
      </c>
      <c r="J465" s="25" t="s">
        <v>106</v>
      </c>
      <c r="K465" s="25" t="s">
        <v>13</v>
      </c>
      <c r="L465" s="25" t="s">
        <v>1665</v>
      </c>
      <c r="M465" s="27">
        <v>44617</v>
      </c>
      <c r="N465" s="38">
        <v>44719</v>
      </c>
      <c r="O465" s="26">
        <v>431600</v>
      </c>
      <c r="P465" s="26">
        <v>431600</v>
      </c>
      <c r="Q465" s="26">
        <f t="shared" si="7"/>
        <v>0</v>
      </c>
      <c r="R465" s="25" t="s">
        <v>107</v>
      </c>
      <c r="S465" s="25"/>
    </row>
    <row r="466" spans="1:19" x14ac:dyDescent="0.25">
      <c r="A466" s="36" t="s">
        <v>811</v>
      </c>
      <c r="B466" s="25" t="s">
        <v>892</v>
      </c>
      <c r="C466" s="25" t="s">
        <v>1028</v>
      </c>
      <c r="D466" s="25" t="s">
        <v>1462</v>
      </c>
      <c r="E466" s="37">
        <v>1600380</v>
      </c>
      <c r="F466" s="25" t="s">
        <v>2981</v>
      </c>
      <c r="G466" s="25" t="s">
        <v>3378</v>
      </c>
      <c r="H466" s="37">
        <v>321008</v>
      </c>
      <c r="I466" s="37" t="s">
        <v>2880</v>
      </c>
      <c r="J466" s="25" t="s">
        <v>106</v>
      </c>
      <c r="K466" s="25" t="s">
        <v>13</v>
      </c>
      <c r="L466" s="25" t="s">
        <v>1665</v>
      </c>
      <c r="M466" s="27">
        <v>44617</v>
      </c>
      <c r="N466" s="38">
        <v>44694</v>
      </c>
      <c r="O466" s="26">
        <v>741196.4</v>
      </c>
      <c r="P466" s="26">
        <v>741196.4</v>
      </c>
      <c r="Q466" s="26">
        <f t="shared" si="7"/>
        <v>0</v>
      </c>
      <c r="R466" s="25" t="s">
        <v>107</v>
      </c>
      <c r="S466" s="25"/>
    </row>
    <row r="467" spans="1:19" x14ac:dyDescent="0.25">
      <c r="A467" s="36" t="s">
        <v>813</v>
      </c>
      <c r="B467" s="25" t="s">
        <v>462</v>
      </c>
      <c r="C467" s="25" t="s">
        <v>1028</v>
      </c>
      <c r="D467" s="25" t="s">
        <v>1463</v>
      </c>
      <c r="E467" s="37">
        <v>1800177</v>
      </c>
      <c r="F467" s="25" t="s">
        <v>2981</v>
      </c>
      <c r="G467" s="25" t="s">
        <v>3378</v>
      </c>
      <c r="H467" s="37">
        <v>321009</v>
      </c>
      <c r="I467" s="37" t="s">
        <v>2881</v>
      </c>
      <c r="J467" s="25" t="s">
        <v>106</v>
      </c>
      <c r="K467" s="25" t="s">
        <v>13</v>
      </c>
      <c r="L467" s="25" t="s">
        <v>1665</v>
      </c>
      <c r="M467" s="27">
        <v>44617</v>
      </c>
      <c r="N467" s="38">
        <v>44719</v>
      </c>
      <c r="O467" s="26">
        <v>279380</v>
      </c>
      <c r="P467" s="26">
        <v>279380</v>
      </c>
      <c r="Q467" s="26">
        <f t="shared" si="7"/>
        <v>0</v>
      </c>
      <c r="R467" s="25" t="s">
        <v>107</v>
      </c>
      <c r="S467" s="25"/>
    </row>
    <row r="468" spans="1:19" x14ac:dyDescent="0.25">
      <c r="A468" s="36" t="s">
        <v>815</v>
      </c>
      <c r="B468" s="25" t="s">
        <v>919</v>
      </c>
      <c r="C468" s="25" t="s">
        <v>1028</v>
      </c>
      <c r="D468" s="25" t="s">
        <v>1464</v>
      </c>
      <c r="E468" s="37">
        <v>1800175</v>
      </c>
      <c r="F468" s="25" t="s">
        <v>2981</v>
      </c>
      <c r="G468" s="25" t="s">
        <v>3378</v>
      </c>
      <c r="H468" s="37">
        <v>321010</v>
      </c>
      <c r="I468" s="37" t="s">
        <v>2882</v>
      </c>
      <c r="J468" s="25" t="s">
        <v>106</v>
      </c>
      <c r="K468" s="25" t="s">
        <v>13</v>
      </c>
      <c r="L468" s="25" t="s">
        <v>1665</v>
      </c>
      <c r="M468" s="27">
        <v>44617</v>
      </c>
      <c r="N468" s="38">
        <v>44687</v>
      </c>
      <c r="O468" s="26">
        <v>676000</v>
      </c>
      <c r="P468" s="26">
        <v>676000</v>
      </c>
      <c r="Q468" s="26">
        <f t="shared" si="7"/>
        <v>0</v>
      </c>
      <c r="R468" s="25" t="s">
        <v>107</v>
      </c>
      <c r="S468" s="25"/>
    </row>
    <row r="469" spans="1:19" x14ac:dyDescent="0.25">
      <c r="A469" s="36" t="s">
        <v>818</v>
      </c>
      <c r="B469" s="25" t="s">
        <v>440</v>
      </c>
      <c r="C469" s="25" t="s">
        <v>1028</v>
      </c>
      <c r="D469" s="25" t="s">
        <v>1465</v>
      </c>
      <c r="E469" s="37">
        <v>1602199</v>
      </c>
      <c r="F469" s="25" t="s">
        <v>2981</v>
      </c>
      <c r="G469" s="25" t="s">
        <v>3378</v>
      </c>
      <c r="H469" s="37">
        <v>321016</v>
      </c>
      <c r="I469" s="37" t="s">
        <v>2883</v>
      </c>
      <c r="J469" s="25" t="s">
        <v>106</v>
      </c>
      <c r="K469" s="25" t="s">
        <v>13</v>
      </c>
      <c r="L469" s="25" t="s">
        <v>1665</v>
      </c>
      <c r="M469" s="27">
        <v>44617</v>
      </c>
      <c r="N469" s="38">
        <v>44699</v>
      </c>
      <c r="O469" s="26">
        <v>663000</v>
      </c>
      <c r="P469" s="26">
        <v>663000</v>
      </c>
      <c r="Q469" s="26">
        <f t="shared" si="7"/>
        <v>0</v>
      </c>
      <c r="R469" s="25" t="s">
        <v>107</v>
      </c>
      <c r="S469" s="25"/>
    </row>
    <row r="470" spans="1:19" x14ac:dyDescent="0.25">
      <c r="A470" s="36" t="s">
        <v>819</v>
      </c>
      <c r="B470" s="25" t="s">
        <v>909</v>
      </c>
      <c r="C470" s="25" t="s">
        <v>1028</v>
      </c>
      <c r="D470" s="25" t="s">
        <v>1466</v>
      </c>
      <c r="E470" s="37">
        <v>1701413</v>
      </c>
      <c r="F470" s="25" t="s">
        <v>2981</v>
      </c>
      <c r="G470" s="25" t="s">
        <v>3378</v>
      </c>
      <c r="H470" s="37">
        <v>321019</v>
      </c>
      <c r="I470" s="37" t="s">
        <v>2884</v>
      </c>
      <c r="J470" s="25" t="s">
        <v>106</v>
      </c>
      <c r="K470" s="25" t="s">
        <v>13</v>
      </c>
      <c r="L470" s="25" t="s">
        <v>1665</v>
      </c>
      <c r="M470" s="27">
        <v>44617</v>
      </c>
      <c r="N470" s="38">
        <v>44721</v>
      </c>
      <c r="O470" s="26">
        <v>357000</v>
      </c>
      <c r="P470" s="26">
        <v>357000</v>
      </c>
      <c r="Q470" s="26">
        <f t="shared" si="7"/>
        <v>0</v>
      </c>
      <c r="R470" s="25" t="s">
        <v>107</v>
      </c>
      <c r="S470" s="25"/>
    </row>
    <row r="471" spans="1:19" x14ac:dyDescent="0.25">
      <c r="A471" s="36" t="s">
        <v>820</v>
      </c>
      <c r="B471" s="25" t="s">
        <v>238</v>
      </c>
      <c r="C471" s="25" t="s">
        <v>1028</v>
      </c>
      <c r="D471" s="25" t="s">
        <v>1467</v>
      </c>
      <c r="E471" s="37">
        <v>1702535</v>
      </c>
      <c r="F471" s="25" t="s">
        <v>2981</v>
      </c>
      <c r="G471" s="25" t="s">
        <v>3378</v>
      </c>
      <c r="H471" s="37">
        <v>321028</v>
      </c>
      <c r="I471" s="37" t="s">
        <v>2885</v>
      </c>
      <c r="J471" s="25" t="s">
        <v>106</v>
      </c>
      <c r="K471" s="25" t="s">
        <v>13</v>
      </c>
      <c r="L471" s="25" t="s">
        <v>1665</v>
      </c>
      <c r="M471" s="27">
        <v>44617</v>
      </c>
      <c r="N471" s="38">
        <v>44699</v>
      </c>
      <c r="O471" s="26">
        <v>712000</v>
      </c>
      <c r="P471" s="26">
        <v>712000</v>
      </c>
      <c r="Q471" s="26">
        <f t="shared" si="7"/>
        <v>0</v>
      </c>
      <c r="R471" s="25" t="s">
        <v>107</v>
      </c>
      <c r="S471" s="25"/>
    </row>
    <row r="472" spans="1:19" x14ac:dyDescent="0.25">
      <c r="A472" s="36" t="s">
        <v>946</v>
      </c>
      <c r="B472" s="25" t="s">
        <v>914</v>
      </c>
      <c r="C472" s="25" t="s">
        <v>1028</v>
      </c>
      <c r="D472" s="25" t="s">
        <v>1468</v>
      </c>
      <c r="E472" s="37">
        <v>1800690</v>
      </c>
      <c r="F472" s="25" t="s">
        <v>2981</v>
      </c>
      <c r="G472" s="25" t="s">
        <v>3378</v>
      </c>
      <c r="H472" s="37">
        <v>321042</v>
      </c>
      <c r="I472" s="37" t="s">
        <v>2886</v>
      </c>
      <c r="J472" s="25" t="s">
        <v>106</v>
      </c>
      <c r="K472" s="25" t="s">
        <v>13</v>
      </c>
      <c r="L472" s="25" t="s">
        <v>1665</v>
      </c>
      <c r="M472" s="27">
        <v>44617</v>
      </c>
      <c r="N472" s="38">
        <v>44725</v>
      </c>
      <c r="O472" s="26">
        <v>215386</v>
      </c>
      <c r="P472" s="26">
        <v>215386</v>
      </c>
      <c r="Q472" s="26">
        <f t="shared" si="7"/>
        <v>0</v>
      </c>
      <c r="R472" s="25" t="s">
        <v>107</v>
      </c>
      <c r="S472" s="25"/>
    </row>
    <row r="473" spans="1:19" x14ac:dyDescent="0.25">
      <c r="A473" s="36" t="s">
        <v>947</v>
      </c>
      <c r="B473" s="25" t="s">
        <v>920</v>
      </c>
      <c r="C473" s="25" t="s">
        <v>1028</v>
      </c>
      <c r="D473" s="25" t="s">
        <v>1469</v>
      </c>
      <c r="E473" s="37">
        <v>1703987</v>
      </c>
      <c r="F473" s="25" t="s">
        <v>2981</v>
      </c>
      <c r="G473" s="25" t="s">
        <v>3378</v>
      </c>
      <c r="H473" s="37">
        <v>321046</v>
      </c>
      <c r="I473" s="37" t="s">
        <v>2887</v>
      </c>
      <c r="J473" s="25" t="s">
        <v>106</v>
      </c>
      <c r="K473" s="25" t="s">
        <v>13</v>
      </c>
      <c r="L473" s="25" t="s">
        <v>1665</v>
      </c>
      <c r="M473" s="27">
        <v>44617</v>
      </c>
      <c r="N473" s="38">
        <v>44722</v>
      </c>
      <c r="O473" s="26">
        <v>511355</v>
      </c>
      <c r="P473" s="26">
        <v>511355</v>
      </c>
      <c r="Q473" s="26">
        <f t="shared" si="7"/>
        <v>0</v>
      </c>
      <c r="R473" s="25" t="s">
        <v>107</v>
      </c>
      <c r="S473" s="25"/>
    </row>
    <row r="474" spans="1:19" x14ac:dyDescent="0.25">
      <c r="A474" s="36" t="s">
        <v>948</v>
      </c>
      <c r="B474" s="25" t="s">
        <v>14</v>
      </c>
      <c r="C474" s="25" t="s">
        <v>1028</v>
      </c>
      <c r="D474" s="25" t="s">
        <v>1470</v>
      </c>
      <c r="E474" s="37">
        <v>1702246</v>
      </c>
      <c r="F474" s="25" t="s">
        <v>2981</v>
      </c>
      <c r="G474" s="25" t="s">
        <v>3378</v>
      </c>
      <c r="H474" s="37">
        <v>321068</v>
      </c>
      <c r="I474" s="37" t="s">
        <v>2888</v>
      </c>
      <c r="J474" s="25" t="s">
        <v>106</v>
      </c>
      <c r="K474" s="25" t="s">
        <v>13</v>
      </c>
      <c r="L474" s="25" t="s">
        <v>1665</v>
      </c>
      <c r="M474" s="27">
        <v>44617</v>
      </c>
      <c r="N474" s="38">
        <v>44720</v>
      </c>
      <c r="O474" s="26">
        <v>750000</v>
      </c>
      <c r="P474" s="26">
        <v>750000</v>
      </c>
      <c r="Q474" s="26">
        <f t="shared" si="7"/>
        <v>0</v>
      </c>
      <c r="R474" s="25" t="s">
        <v>107</v>
      </c>
      <c r="S474" s="25"/>
    </row>
    <row r="475" spans="1:19" x14ac:dyDescent="0.25">
      <c r="A475" s="36" t="s">
        <v>949</v>
      </c>
      <c r="B475" s="25" t="s">
        <v>238</v>
      </c>
      <c r="C475" s="25" t="s">
        <v>1028</v>
      </c>
      <c r="D475" s="25" t="s">
        <v>1471</v>
      </c>
      <c r="E475" s="37">
        <v>1702535</v>
      </c>
      <c r="F475" s="25" t="s">
        <v>2981</v>
      </c>
      <c r="G475" s="25" t="s">
        <v>3378</v>
      </c>
      <c r="H475" s="37">
        <v>321072</v>
      </c>
      <c r="I475" s="37" t="s">
        <v>2889</v>
      </c>
      <c r="J475" s="25" t="s">
        <v>106</v>
      </c>
      <c r="K475" s="25" t="s">
        <v>13</v>
      </c>
      <c r="L475" s="25" t="s">
        <v>1665</v>
      </c>
      <c r="M475" s="27">
        <v>44617</v>
      </c>
      <c r="N475" s="38">
        <v>44683</v>
      </c>
      <c r="O475" s="26">
        <v>505000</v>
      </c>
      <c r="P475" s="26">
        <v>505000</v>
      </c>
      <c r="Q475" s="26">
        <f t="shared" si="7"/>
        <v>0</v>
      </c>
      <c r="R475" s="25" t="s">
        <v>107</v>
      </c>
      <c r="S475" s="25"/>
    </row>
    <row r="476" spans="1:19" x14ac:dyDescent="0.25">
      <c r="A476" s="36" t="s">
        <v>950</v>
      </c>
      <c r="B476" s="25" t="s">
        <v>921</v>
      </c>
      <c r="C476" s="25" t="s">
        <v>115</v>
      </c>
      <c r="D476" s="25" t="s">
        <v>2097</v>
      </c>
      <c r="E476" s="37" t="s">
        <v>156</v>
      </c>
      <c r="F476" s="25" t="s">
        <v>115</v>
      </c>
      <c r="G476" s="25" t="s">
        <v>3381</v>
      </c>
      <c r="H476" s="37">
        <v>321122</v>
      </c>
      <c r="I476" s="37" t="s">
        <v>2890</v>
      </c>
      <c r="J476" s="25" t="s">
        <v>106</v>
      </c>
      <c r="K476" s="25" t="s">
        <v>13</v>
      </c>
      <c r="L476" s="25" t="s">
        <v>1666</v>
      </c>
      <c r="M476" s="27">
        <v>44617</v>
      </c>
      <c r="N476" s="38">
        <v>44628</v>
      </c>
      <c r="O476" s="26">
        <v>15056413</v>
      </c>
      <c r="P476" s="26">
        <v>15056413</v>
      </c>
      <c r="Q476" s="26">
        <f t="shared" si="7"/>
        <v>0</v>
      </c>
      <c r="R476" s="25" t="s">
        <v>107</v>
      </c>
      <c r="S476" s="25"/>
    </row>
    <row r="477" spans="1:19" x14ac:dyDescent="0.25">
      <c r="A477" s="36" t="s">
        <v>951</v>
      </c>
      <c r="B477" s="25" t="s">
        <v>408</v>
      </c>
      <c r="C477" s="25" t="s">
        <v>710</v>
      </c>
      <c r="D477" s="25" t="s">
        <v>725</v>
      </c>
      <c r="E477" s="37">
        <v>1702768</v>
      </c>
      <c r="F477" s="25" t="s">
        <v>2981</v>
      </c>
      <c r="G477" s="25" t="s">
        <v>3378</v>
      </c>
      <c r="H477" s="37">
        <v>316633</v>
      </c>
      <c r="I477" s="37" t="s">
        <v>726</v>
      </c>
      <c r="J477" s="25" t="s">
        <v>106</v>
      </c>
      <c r="K477" s="25" t="s">
        <v>13</v>
      </c>
      <c r="L477" s="25" t="s">
        <v>1667</v>
      </c>
      <c r="M477" s="27">
        <v>44624</v>
      </c>
      <c r="N477" s="38">
        <v>44480</v>
      </c>
      <c r="O477" s="26">
        <v>1083333.32</v>
      </c>
      <c r="P477" s="26">
        <v>1083333.32</v>
      </c>
      <c r="Q477" s="26">
        <f t="shared" si="7"/>
        <v>0</v>
      </c>
      <c r="R477" s="25" t="s">
        <v>107</v>
      </c>
      <c r="S477" s="25"/>
    </row>
    <row r="478" spans="1:19" x14ac:dyDescent="0.25">
      <c r="A478" s="36" t="s">
        <v>952</v>
      </c>
      <c r="B478" s="25" t="s">
        <v>771</v>
      </c>
      <c r="C478" s="25" t="s">
        <v>710</v>
      </c>
      <c r="D478" s="25" t="s">
        <v>772</v>
      </c>
      <c r="E478" s="37">
        <v>1702914</v>
      </c>
      <c r="F478" s="25" t="s">
        <v>2981</v>
      </c>
      <c r="G478" s="25" t="s">
        <v>3378</v>
      </c>
      <c r="H478" s="37">
        <v>317513</v>
      </c>
      <c r="I478" s="37" t="s">
        <v>773</v>
      </c>
      <c r="J478" s="25" t="s">
        <v>106</v>
      </c>
      <c r="K478" s="25" t="s">
        <v>13</v>
      </c>
      <c r="L478" s="25" t="s">
        <v>1667</v>
      </c>
      <c r="M478" s="27">
        <v>44624</v>
      </c>
      <c r="N478" s="38">
        <v>44480</v>
      </c>
      <c r="O478" s="26">
        <v>976524</v>
      </c>
      <c r="P478" s="26">
        <v>976524</v>
      </c>
      <c r="Q478" s="26">
        <f t="shared" si="7"/>
        <v>0</v>
      </c>
      <c r="R478" s="25" t="s">
        <v>107</v>
      </c>
      <c r="S478" s="25"/>
    </row>
    <row r="479" spans="1:19" x14ac:dyDescent="0.25">
      <c r="A479" s="36" t="s">
        <v>953</v>
      </c>
      <c r="B479" s="25" t="s">
        <v>291</v>
      </c>
      <c r="C479" s="25" t="s">
        <v>710</v>
      </c>
      <c r="D479" s="25" t="s">
        <v>737</v>
      </c>
      <c r="E479" s="37">
        <v>1702574</v>
      </c>
      <c r="F479" s="25" t="s">
        <v>2981</v>
      </c>
      <c r="G479" s="25" t="s">
        <v>3378</v>
      </c>
      <c r="H479" s="37">
        <v>317032</v>
      </c>
      <c r="I479" s="37" t="s">
        <v>738</v>
      </c>
      <c r="J479" s="25" t="s">
        <v>106</v>
      </c>
      <c r="K479" s="25" t="s">
        <v>13</v>
      </c>
      <c r="L479" s="25" t="s">
        <v>1668</v>
      </c>
      <c r="M479" s="27">
        <v>44637</v>
      </c>
      <c r="N479" s="38">
        <v>44481</v>
      </c>
      <c r="O479" s="26">
        <v>1379483.33</v>
      </c>
      <c r="P479" s="26">
        <v>1379483.33</v>
      </c>
      <c r="Q479" s="26">
        <f t="shared" si="7"/>
        <v>0</v>
      </c>
      <c r="R479" s="25" t="s">
        <v>107</v>
      </c>
      <c r="S479" s="25"/>
    </row>
    <row r="480" spans="1:19" x14ac:dyDescent="0.25">
      <c r="A480" s="36" t="s">
        <v>954</v>
      </c>
      <c r="B480" s="25" t="s">
        <v>291</v>
      </c>
      <c r="C480" s="25" t="s">
        <v>710</v>
      </c>
      <c r="D480" s="25" t="s">
        <v>783</v>
      </c>
      <c r="E480" s="37">
        <v>1702574</v>
      </c>
      <c r="F480" s="25" t="s">
        <v>2981</v>
      </c>
      <c r="G480" s="25" t="s">
        <v>3378</v>
      </c>
      <c r="H480" s="37">
        <v>317548</v>
      </c>
      <c r="I480" s="37" t="s">
        <v>784</v>
      </c>
      <c r="J480" s="25" t="s">
        <v>106</v>
      </c>
      <c r="K480" s="25" t="s">
        <v>13</v>
      </c>
      <c r="L480" s="25" t="s">
        <v>1668</v>
      </c>
      <c r="M480" s="27">
        <v>44637</v>
      </c>
      <c r="N480" s="38">
        <v>44481</v>
      </c>
      <c r="O480" s="26">
        <v>400475</v>
      </c>
      <c r="P480" s="26">
        <v>400475</v>
      </c>
      <c r="Q480" s="26">
        <f t="shared" si="7"/>
        <v>0</v>
      </c>
      <c r="R480" s="25" t="s">
        <v>107</v>
      </c>
      <c r="S480" s="25"/>
    </row>
    <row r="481" spans="1:19" x14ac:dyDescent="0.25">
      <c r="A481" s="36" t="s">
        <v>955</v>
      </c>
      <c r="B481" s="25" t="s">
        <v>790</v>
      </c>
      <c r="C481" s="25" t="s">
        <v>710</v>
      </c>
      <c r="D481" s="25" t="s">
        <v>791</v>
      </c>
      <c r="E481" s="37">
        <v>1602719</v>
      </c>
      <c r="F481" s="25" t="s">
        <v>2981</v>
      </c>
      <c r="G481" s="25" t="s">
        <v>3378</v>
      </c>
      <c r="H481" s="37">
        <v>317580</v>
      </c>
      <c r="I481" s="37" t="s">
        <v>792</v>
      </c>
      <c r="J481" s="25" t="s">
        <v>106</v>
      </c>
      <c r="K481" s="25" t="s">
        <v>13</v>
      </c>
      <c r="L481" s="25" t="s">
        <v>1668</v>
      </c>
      <c r="M481" s="27">
        <v>44637</v>
      </c>
      <c r="N481" s="38">
        <v>44475</v>
      </c>
      <c r="O481" s="26">
        <v>1341630</v>
      </c>
      <c r="P481" s="26">
        <v>1341630</v>
      </c>
      <c r="Q481" s="26">
        <f t="shared" si="7"/>
        <v>0</v>
      </c>
      <c r="R481" s="25" t="s">
        <v>107</v>
      </c>
      <c r="S481" s="25"/>
    </row>
    <row r="482" spans="1:19" x14ac:dyDescent="0.25">
      <c r="A482" s="36" t="s">
        <v>956</v>
      </c>
      <c r="B482" s="25" t="s">
        <v>794</v>
      </c>
      <c r="C482" s="25" t="s">
        <v>710</v>
      </c>
      <c r="D482" s="25" t="s">
        <v>795</v>
      </c>
      <c r="E482" s="37">
        <v>1800393</v>
      </c>
      <c r="F482" s="25" t="s">
        <v>2981</v>
      </c>
      <c r="G482" s="25" t="s">
        <v>3378</v>
      </c>
      <c r="H482" s="37">
        <v>317581</v>
      </c>
      <c r="I482" s="37" t="s">
        <v>796</v>
      </c>
      <c r="J482" s="25" t="s">
        <v>106</v>
      </c>
      <c r="K482" s="25" t="s">
        <v>13</v>
      </c>
      <c r="L482" s="25" t="s">
        <v>1668</v>
      </c>
      <c r="M482" s="27">
        <v>44637</v>
      </c>
      <c r="N482" s="38">
        <v>44476</v>
      </c>
      <c r="O482" s="26">
        <v>835351.2</v>
      </c>
      <c r="P482" s="26">
        <v>835351.2</v>
      </c>
      <c r="Q482" s="26">
        <f t="shared" si="7"/>
        <v>0</v>
      </c>
      <c r="R482" s="25" t="s">
        <v>107</v>
      </c>
      <c r="S482" s="25"/>
    </row>
    <row r="483" spans="1:19" x14ac:dyDescent="0.25">
      <c r="A483" s="36" t="s">
        <v>957</v>
      </c>
      <c r="B483" s="25" t="s">
        <v>798</v>
      </c>
      <c r="C483" s="25" t="s">
        <v>710</v>
      </c>
      <c r="D483" s="25" t="s">
        <v>799</v>
      </c>
      <c r="E483" s="37">
        <v>1804187</v>
      </c>
      <c r="F483" s="25" t="s">
        <v>2981</v>
      </c>
      <c r="G483" s="25" t="s">
        <v>3378</v>
      </c>
      <c r="H483" s="37">
        <v>317648</v>
      </c>
      <c r="I483" s="37" t="s">
        <v>800</v>
      </c>
      <c r="J483" s="25" t="s">
        <v>106</v>
      </c>
      <c r="K483" s="25" t="s">
        <v>13</v>
      </c>
      <c r="L483" s="25" t="s">
        <v>1668</v>
      </c>
      <c r="M483" s="27">
        <v>44637</v>
      </c>
      <c r="N483" s="38">
        <v>44480</v>
      </c>
      <c r="O483" s="26">
        <v>0</v>
      </c>
      <c r="P483" s="26">
        <v>0</v>
      </c>
      <c r="Q483" s="26">
        <f t="shared" si="7"/>
        <v>0</v>
      </c>
      <c r="R483" s="25" t="s">
        <v>2976</v>
      </c>
      <c r="S483" s="25"/>
    </row>
    <row r="484" spans="1:19" x14ac:dyDescent="0.25">
      <c r="A484" s="36" t="s">
        <v>958</v>
      </c>
      <c r="B484" s="25" t="s">
        <v>609</v>
      </c>
      <c r="C484" s="25" t="s">
        <v>115</v>
      </c>
      <c r="D484" s="25" t="s">
        <v>610</v>
      </c>
      <c r="E484" s="37">
        <v>1700238</v>
      </c>
      <c r="F484" s="25" t="s">
        <v>115</v>
      </c>
      <c r="G484" s="25" t="s">
        <v>3381</v>
      </c>
      <c r="H484" s="37">
        <v>318987</v>
      </c>
      <c r="I484" s="37" t="s">
        <v>611</v>
      </c>
      <c r="J484" s="25" t="s">
        <v>106</v>
      </c>
      <c r="K484" s="25" t="s">
        <v>13</v>
      </c>
      <c r="L484" s="25" t="s">
        <v>1669</v>
      </c>
      <c r="M484" s="27">
        <v>44637</v>
      </c>
      <c r="N484" s="38">
        <v>44475</v>
      </c>
      <c r="O484" s="26">
        <v>2712137.81</v>
      </c>
      <c r="P484" s="26">
        <v>2712137.81</v>
      </c>
      <c r="Q484" s="26">
        <f t="shared" si="7"/>
        <v>0</v>
      </c>
      <c r="R484" s="25" t="s">
        <v>107</v>
      </c>
      <c r="S484" s="25"/>
    </row>
    <row r="485" spans="1:19" x14ac:dyDescent="0.25">
      <c r="A485" s="36" t="s">
        <v>959</v>
      </c>
      <c r="B485" s="25" t="s">
        <v>808</v>
      </c>
      <c r="C485" s="25" t="s">
        <v>115</v>
      </c>
      <c r="D485" s="25" t="s">
        <v>809</v>
      </c>
      <c r="E485" s="37">
        <v>1800388</v>
      </c>
      <c r="F485" s="25" t="s">
        <v>115</v>
      </c>
      <c r="G485" s="25" t="s">
        <v>3381</v>
      </c>
      <c r="H485" s="37">
        <v>319019</v>
      </c>
      <c r="I485" s="37" t="s">
        <v>810</v>
      </c>
      <c r="J485" s="25" t="s">
        <v>106</v>
      </c>
      <c r="K485" s="25" t="s">
        <v>13</v>
      </c>
      <c r="L485" s="25" t="s">
        <v>1669</v>
      </c>
      <c r="M485" s="27">
        <v>44637</v>
      </c>
      <c r="N485" s="38">
        <v>44480</v>
      </c>
      <c r="O485" s="26">
        <v>2731135</v>
      </c>
      <c r="P485" s="26">
        <v>2731135</v>
      </c>
      <c r="Q485" s="26">
        <f t="shared" si="7"/>
        <v>0</v>
      </c>
      <c r="R485" s="25" t="s">
        <v>107</v>
      </c>
      <c r="S485" s="25"/>
    </row>
    <row r="486" spans="1:19" x14ac:dyDescent="0.25">
      <c r="A486" s="36" t="s">
        <v>960</v>
      </c>
      <c r="B486" s="25" t="s">
        <v>922</v>
      </c>
      <c r="C486" s="25" t="s">
        <v>115</v>
      </c>
      <c r="D486" s="25" t="s">
        <v>1472</v>
      </c>
      <c r="E486" s="37">
        <v>1701014</v>
      </c>
      <c r="F486" s="25" t="s">
        <v>115</v>
      </c>
      <c r="G486" s="25" t="s">
        <v>3381</v>
      </c>
      <c r="H486" s="37">
        <v>321301</v>
      </c>
      <c r="I486" s="37" t="s">
        <v>2891</v>
      </c>
      <c r="J486" s="25" t="s">
        <v>106</v>
      </c>
      <c r="K486" s="25" t="s">
        <v>13</v>
      </c>
      <c r="L486" s="25" t="s">
        <v>1670</v>
      </c>
      <c r="M486" s="27">
        <v>44637</v>
      </c>
      <c r="N486" s="38">
        <v>44672</v>
      </c>
      <c r="O486" s="26">
        <v>40127833</v>
      </c>
      <c r="P486" s="26">
        <v>40127833</v>
      </c>
      <c r="Q486" s="26">
        <f t="shared" si="7"/>
        <v>0</v>
      </c>
      <c r="R486" s="25" t="s">
        <v>107</v>
      </c>
      <c r="S486" s="25"/>
    </row>
    <row r="487" spans="1:19" x14ac:dyDescent="0.25">
      <c r="A487" s="36" t="s">
        <v>961</v>
      </c>
      <c r="B487" s="25" t="s">
        <v>17</v>
      </c>
      <c r="C487" s="25" t="s">
        <v>115</v>
      </c>
      <c r="D487" s="25" t="s">
        <v>1473</v>
      </c>
      <c r="E487" s="37">
        <v>1701645</v>
      </c>
      <c r="F487" s="25" t="s">
        <v>115</v>
      </c>
      <c r="G487" s="25" t="s">
        <v>3381</v>
      </c>
      <c r="H487" s="37">
        <v>321320</v>
      </c>
      <c r="I487" s="37" t="s">
        <v>2892</v>
      </c>
      <c r="J487" s="25" t="s">
        <v>106</v>
      </c>
      <c r="K487" s="25" t="s">
        <v>13</v>
      </c>
      <c r="L487" s="25" t="s">
        <v>1671</v>
      </c>
      <c r="M487" s="27">
        <v>44643</v>
      </c>
      <c r="N487" s="38">
        <v>44685</v>
      </c>
      <c r="O487" s="26">
        <v>5302112</v>
      </c>
      <c r="P487" s="26">
        <v>5302112</v>
      </c>
      <c r="Q487" s="26">
        <f t="shared" si="7"/>
        <v>0</v>
      </c>
      <c r="R487" s="25" t="s">
        <v>107</v>
      </c>
      <c r="S487" s="25"/>
    </row>
    <row r="488" spans="1:19" x14ac:dyDescent="0.25">
      <c r="A488" s="36" t="s">
        <v>962</v>
      </c>
      <c r="B488" s="25" t="s">
        <v>119</v>
      </c>
      <c r="C488" s="25" t="s">
        <v>21</v>
      </c>
      <c r="D488" s="25" t="s">
        <v>802</v>
      </c>
      <c r="E488" s="37">
        <v>1701847</v>
      </c>
      <c r="F488" s="25" t="s">
        <v>2981</v>
      </c>
      <c r="G488" s="25" t="s">
        <v>3382</v>
      </c>
      <c r="H488" s="37" t="s">
        <v>116</v>
      </c>
      <c r="I488" s="37" t="s">
        <v>803</v>
      </c>
      <c r="J488" s="25" t="s">
        <v>106</v>
      </c>
      <c r="K488" s="25" t="s">
        <v>13</v>
      </c>
      <c r="L488" s="25" t="s">
        <v>1672</v>
      </c>
      <c r="M488" s="27">
        <v>44643</v>
      </c>
      <c r="N488" s="38">
        <v>44460</v>
      </c>
      <c r="O488" s="26">
        <v>1000000</v>
      </c>
      <c r="P488" s="26">
        <v>1000000</v>
      </c>
      <c r="Q488" s="26">
        <f t="shared" si="7"/>
        <v>0</v>
      </c>
      <c r="R488" s="25" t="s">
        <v>107</v>
      </c>
      <c r="S488" s="25"/>
    </row>
    <row r="489" spans="1:19" x14ac:dyDescent="0.25">
      <c r="A489" s="36" t="s">
        <v>963</v>
      </c>
      <c r="B489" s="25" t="s">
        <v>59</v>
      </c>
      <c r="C489" s="25" t="s">
        <v>60</v>
      </c>
      <c r="D489" s="25" t="s">
        <v>1474</v>
      </c>
      <c r="E489" s="37">
        <v>1901231</v>
      </c>
      <c r="F489" s="25" t="s">
        <v>2981</v>
      </c>
      <c r="G489" s="25" t="s">
        <v>3380</v>
      </c>
      <c r="H489" s="37">
        <v>303721</v>
      </c>
      <c r="I489" s="37" t="s">
        <v>116</v>
      </c>
      <c r="J489" s="25" t="s">
        <v>106</v>
      </c>
      <c r="K489" s="25" t="s">
        <v>13</v>
      </c>
      <c r="L489" s="25" t="s">
        <v>1673</v>
      </c>
      <c r="M489" s="27">
        <v>44643</v>
      </c>
      <c r="N489" s="38">
        <v>43990</v>
      </c>
      <c r="O489" s="26">
        <v>820000</v>
      </c>
      <c r="P489" s="26">
        <v>820000</v>
      </c>
      <c r="Q489" s="26">
        <f t="shared" si="7"/>
        <v>0</v>
      </c>
      <c r="R489" s="25" t="s">
        <v>107</v>
      </c>
      <c r="S489" s="25"/>
    </row>
    <row r="490" spans="1:19" x14ac:dyDescent="0.25">
      <c r="A490" s="36" t="s">
        <v>964</v>
      </c>
      <c r="B490" s="25" t="s">
        <v>923</v>
      </c>
      <c r="C490" s="25" t="s">
        <v>115</v>
      </c>
      <c r="D490" s="25" t="s">
        <v>1475</v>
      </c>
      <c r="E490" s="37" t="s">
        <v>160</v>
      </c>
      <c r="F490" s="25" t="s">
        <v>2981</v>
      </c>
      <c r="G490" s="25" t="s">
        <v>3378</v>
      </c>
      <c r="H490" s="37">
        <v>321271</v>
      </c>
      <c r="I490" s="37" t="s">
        <v>2893</v>
      </c>
      <c r="J490" s="25" t="s">
        <v>106</v>
      </c>
      <c r="K490" s="25" t="s">
        <v>13</v>
      </c>
      <c r="L490" s="25" t="s">
        <v>1674</v>
      </c>
      <c r="M490" s="27">
        <v>44643</v>
      </c>
      <c r="N490" s="38">
        <v>44678</v>
      </c>
      <c r="O490" s="26">
        <v>1684520</v>
      </c>
      <c r="P490" s="26">
        <v>1684520</v>
      </c>
      <c r="Q490" s="26">
        <f t="shared" si="7"/>
        <v>0</v>
      </c>
      <c r="R490" s="25" t="s">
        <v>107</v>
      </c>
      <c r="S490" s="25"/>
    </row>
    <row r="491" spans="1:19" x14ac:dyDescent="0.25">
      <c r="A491" s="36" t="s">
        <v>965</v>
      </c>
      <c r="B491" s="25" t="s">
        <v>3631</v>
      </c>
      <c r="C491" s="25" t="s">
        <v>1029</v>
      </c>
      <c r="D491" s="25" t="s">
        <v>1476</v>
      </c>
      <c r="E491" s="37" t="s">
        <v>158</v>
      </c>
      <c r="F491" s="25" t="s">
        <v>2981</v>
      </c>
      <c r="G491" s="25" t="s">
        <v>3379</v>
      </c>
      <c r="H491" s="37">
        <v>1401</v>
      </c>
      <c r="I491" s="37" t="s">
        <v>1620</v>
      </c>
      <c r="J491" s="25" t="s">
        <v>106</v>
      </c>
      <c r="K491" s="25" t="s">
        <v>13</v>
      </c>
      <c r="L491" s="25" t="s">
        <v>1675</v>
      </c>
      <c r="M491" s="27">
        <v>44645</v>
      </c>
      <c r="N491" s="38">
        <v>44382</v>
      </c>
      <c r="O491" s="26">
        <v>947264</v>
      </c>
      <c r="P491" s="26">
        <v>947264</v>
      </c>
      <c r="Q491" s="26">
        <f t="shared" si="7"/>
        <v>0</v>
      </c>
      <c r="R491" s="25" t="s">
        <v>107</v>
      </c>
      <c r="S491" s="25"/>
    </row>
    <row r="492" spans="1:19" x14ac:dyDescent="0.25">
      <c r="A492" s="36" t="s">
        <v>966</v>
      </c>
      <c r="B492" s="25" t="s">
        <v>924</v>
      </c>
      <c r="C492" s="25" t="s">
        <v>1029</v>
      </c>
      <c r="D492" s="25" t="s">
        <v>1477</v>
      </c>
      <c r="E492" s="37" t="s">
        <v>1556</v>
      </c>
      <c r="F492" s="25" t="s">
        <v>2981</v>
      </c>
      <c r="G492" s="25" t="s">
        <v>3379</v>
      </c>
      <c r="H492" s="37">
        <v>3018</v>
      </c>
      <c r="I492" s="37" t="s">
        <v>1621</v>
      </c>
      <c r="J492" s="25" t="s">
        <v>106</v>
      </c>
      <c r="K492" s="25" t="s">
        <v>13</v>
      </c>
      <c r="L492" s="25" t="s">
        <v>1675</v>
      </c>
      <c r="M492" s="27">
        <v>44645</v>
      </c>
      <c r="N492" s="38">
        <v>44356</v>
      </c>
      <c r="O492" s="26">
        <v>0</v>
      </c>
      <c r="P492" s="26">
        <v>0</v>
      </c>
      <c r="Q492" s="26">
        <f t="shared" si="7"/>
        <v>0</v>
      </c>
      <c r="R492" s="25" t="s">
        <v>2976</v>
      </c>
      <c r="S492" s="25"/>
    </row>
    <row r="493" spans="1:19" x14ac:dyDescent="0.25">
      <c r="A493" s="36" t="s">
        <v>967</v>
      </c>
      <c r="B493" s="25" t="s">
        <v>925</v>
      </c>
      <c r="C493" s="25" t="s">
        <v>1029</v>
      </c>
      <c r="D493" s="25" t="s">
        <v>1478</v>
      </c>
      <c r="E493" s="37">
        <v>1800459</v>
      </c>
      <c r="F493" s="25" t="s">
        <v>2981</v>
      </c>
      <c r="G493" s="25" t="s">
        <v>3379</v>
      </c>
      <c r="H493" s="37">
        <v>3019</v>
      </c>
      <c r="I493" s="37" t="s">
        <v>1622</v>
      </c>
      <c r="J493" s="25" t="s">
        <v>106</v>
      </c>
      <c r="K493" s="25" t="s">
        <v>13</v>
      </c>
      <c r="L493" s="25" t="s">
        <v>1675</v>
      </c>
      <c r="M493" s="27">
        <v>44645</v>
      </c>
      <c r="N493" s="38">
        <v>44355</v>
      </c>
      <c r="O493" s="26">
        <v>2813655</v>
      </c>
      <c r="P493" s="26">
        <v>2813655</v>
      </c>
      <c r="Q493" s="26">
        <f t="shared" si="7"/>
        <v>0</v>
      </c>
      <c r="R493" s="25" t="s">
        <v>107</v>
      </c>
      <c r="S493" s="25"/>
    </row>
    <row r="494" spans="1:19" x14ac:dyDescent="0.25">
      <c r="A494" s="36" t="s">
        <v>968</v>
      </c>
      <c r="B494" s="25" t="s">
        <v>925</v>
      </c>
      <c r="C494" s="25" t="s">
        <v>1029</v>
      </c>
      <c r="D494" s="25" t="s">
        <v>1479</v>
      </c>
      <c r="E494" s="37">
        <v>1800459</v>
      </c>
      <c r="F494" s="25" t="s">
        <v>2981</v>
      </c>
      <c r="G494" s="25" t="s">
        <v>3379</v>
      </c>
      <c r="H494" s="37">
        <v>3027</v>
      </c>
      <c r="I494" s="37" t="s">
        <v>1623</v>
      </c>
      <c r="J494" s="25" t="s">
        <v>106</v>
      </c>
      <c r="K494" s="25" t="s">
        <v>13</v>
      </c>
      <c r="L494" s="25" t="s">
        <v>1675</v>
      </c>
      <c r="M494" s="27">
        <v>44645</v>
      </c>
      <c r="N494" s="38">
        <v>44348</v>
      </c>
      <c r="O494" s="26">
        <v>1088572</v>
      </c>
      <c r="P494" s="26">
        <v>1088572</v>
      </c>
      <c r="Q494" s="26">
        <f t="shared" si="7"/>
        <v>0</v>
      </c>
      <c r="R494" s="25" t="s">
        <v>107</v>
      </c>
      <c r="S494" s="25"/>
    </row>
    <row r="495" spans="1:19" x14ac:dyDescent="0.25">
      <c r="A495" s="36" t="s">
        <v>969</v>
      </c>
      <c r="B495" s="25" t="s">
        <v>925</v>
      </c>
      <c r="C495" s="25" t="s">
        <v>1029</v>
      </c>
      <c r="D495" s="25" t="s">
        <v>1480</v>
      </c>
      <c r="E495" s="37">
        <v>1800459</v>
      </c>
      <c r="F495" s="25" t="s">
        <v>2981</v>
      </c>
      <c r="G495" s="25" t="s">
        <v>3379</v>
      </c>
      <c r="H495" s="37">
        <v>3205</v>
      </c>
      <c r="I495" s="37" t="s">
        <v>1624</v>
      </c>
      <c r="J495" s="25" t="s">
        <v>106</v>
      </c>
      <c r="K495" s="25" t="s">
        <v>13</v>
      </c>
      <c r="L495" s="25" t="s">
        <v>1675</v>
      </c>
      <c r="M495" s="27">
        <v>44645</v>
      </c>
      <c r="N495" s="38">
        <v>44348</v>
      </c>
      <c r="O495" s="26">
        <v>999938</v>
      </c>
      <c r="P495" s="26">
        <v>999938</v>
      </c>
      <c r="Q495" s="26">
        <f t="shared" si="7"/>
        <v>0</v>
      </c>
      <c r="R495" s="25" t="s">
        <v>107</v>
      </c>
      <c r="S495" s="25"/>
    </row>
    <row r="496" spans="1:19" x14ac:dyDescent="0.25">
      <c r="A496" s="36" t="s">
        <v>970</v>
      </c>
      <c r="B496" s="25" t="s">
        <v>215</v>
      </c>
      <c r="C496" s="25" t="s">
        <v>1029</v>
      </c>
      <c r="D496" s="25" t="s">
        <v>1481</v>
      </c>
      <c r="E496" s="37">
        <v>1702512</v>
      </c>
      <c r="F496" s="25" t="s">
        <v>2981</v>
      </c>
      <c r="G496" s="25" t="s">
        <v>3379</v>
      </c>
      <c r="H496" s="37">
        <v>3229</v>
      </c>
      <c r="I496" s="37" t="s">
        <v>1625</v>
      </c>
      <c r="J496" s="25" t="s">
        <v>106</v>
      </c>
      <c r="K496" s="25" t="s">
        <v>13</v>
      </c>
      <c r="L496" s="25" t="s">
        <v>1675</v>
      </c>
      <c r="M496" s="27">
        <v>44645</v>
      </c>
      <c r="N496" s="38">
        <v>44348</v>
      </c>
      <c r="O496" s="26">
        <v>1117540</v>
      </c>
      <c r="P496" s="26">
        <v>1117540</v>
      </c>
      <c r="Q496" s="26">
        <f t="shared" si="7"/>
        <v>0</v>
      </c>
      <c r="R496" s="25" t="s">
        <v>107</v>
      </c>
      <c r="S496" s="25"/>
    </row>
    <row r="497" spans="1:19" x14ac:dyDescent="0.25">
      <c r="A497" s="36" t="s">
        <v>971</v>
      </c>
      <c r="B497" s="25" t="s">
        <v>926</v>
      </c>
      <c r="C497" s="25" t="s">
        <v>1029</v>
      </c>
      <c r="D497" s="25" t="s">
        <v>1482</v>
      </c>
      <c r="E497" s="37">
        <v>2000835</v>
      </c>
      <c r="F497" s="25" t="s">
        <v>2981</v>
      </c>
      <c r="G497" s="25" t="s">
        <v>3379</v>
      </c>
      <c r="H497" s="37">
        <v>3240</v>
      </c>
      <c r="I497" s="37" t="s">
        <v>1626</v>
      </c>
      <c r="J497" s="25" t="s">
        <v>106</v>
      </c>
      <c r="K497" s="25" t="s">
        <v>13</v>
      </c>
      <c r="L497" s="25" t="s">
        <v>1675</v>
      </c>
      <c r="M497" s="27">
        <v>44645</v>
      </c>
      <c r="N497" s="38">
        <v>44348</v>
      </c>
      <c r="O497" s="26">
        <v>224027</v>
      </c>
      <c r="P497" s="26">
        <v>224027</v>
      </c>
      <c r="Q497" s="26">
        <f t="shared" si="7"/>
        <v>0</v>
      </c>
      <c r="R497" s="25" t="s">
        <v>107</v>
      </c>
      <c r="S497" s="25"/>
    </row>
    <row r="498" spans="1:19" x14ac:dyDescent="0.25">
      <c r="A498" s="36" t="s">
        <v>972</v>
      </c>
      <c r="B498" s="25" t="s">
        <v>607</v>
      </c>
      <c r="C498" s="25" t="s">
        <v>1029</v>
      </c>
      <c r="D498" s="25" t="s">
        <v>1483</v>
      </c>
      <c r="E498" s="37">
        <v>1600380</v>
      </c>
      <c r="F498" s="25" t="s">
        <v>2981</v>
      </c>
      <c r="G498" s="25" t="s">
        <v>3379</v>
      </c>
      <c r="H498" s="37">
        <v>11704</v>
      </c>
      <c r="I498" s="37" t="s">
        <v>1627</v>
      </c>
      <c r="J498" s="25" t="s">
        <v>106</v>
      </c>
      <c r="K498" s="25" t="s">
        <v>13</v>
      </c>
      <c r="L498" s="25" t="s">
        <v>1675</v>
      </c>
      <c r="M498" s="27">
        <v>44645</v>
      </c>
      <c r="N498" s="38">
        <v>44370</v>
      </c>
      <c r="O498" s="26">
        <v>938964</v>
      </c>
      <c r="P498" s="26">
        <v>938964</v>
      </c>
      <c r="Q498" s="26">
        <f t="shared" si="7"/>
        <v>0</v>
      </c>
      <c r="R498" s="25" t="s">
        <v>107</v>
      </c>
      <c r="S498" s="25"/>
    </row>
    <row r="499" spans="1:19" x14ac:dyDescent="0.25">
      <c r="A499" s="36" t="s">
        <v>973</v>
      </c>
      <c r="B499" s="25" t="s">
        <v>927</v>
      </c>
      <c r="C499" s="25" t="s">
        <v>1029</v>
      </c>
      <c r="D499" s="25" t="s">
        <v>1484</v>
      </c>
      <c r="E499" s="37">
        <v>1800404</v>
      </c>
      <c r="F499" s="25" t="s">
        <v>2981</v>
      </c>
      <c r="G499" s="25" t="s">
        <v>3379</v>
      </c>
      <c r="H499" s="37">
        <v>11723</v>
      </c>
      <c r="I499" s="37" t="s">
        <v>1628</v>
      </c>
      <c r="J499" s="25" t="s">
        <v>106</v>
      </c>
      <c r="K499" s="25" t="s">
        <v>13</v>
      </c>
      <c r="L499" s="25" t="s">
        <v>1675</v>
      </c>
      <c r="M499" s="27">
        <v>44645</v>
      </c>
      <c r="N499" s="38">
        <v>44350</v>
      </c>
      <c r="O499" s="26">
        <v>999981</v>
      </c>
      <c r="P499" s="26">
        <v>999981</v>
      </c>
      <c r="Q499" s="26">
        <f t="shared" si="7"/>
        <v>0</v>
      </c>
      <c r="R499" s="25" t="s">
        <v>107</v>
      </c>
      <c r="S499" s="25"/>
    </row>
    <row r="500" spans="1:19" x14ac:dyDescent="0.25">
      <c r="A500" s="36" t="s">
        <v>974</v>
      </c>
      <c r="B500" s="25" t="s">
        <v>3632</v>
      </c>
      <c r="C500" s="25" t="s">
        <v>1029</v>
      </c>
      <c r="D500" s="25" t="s">
        <v>1485</v>
      </c>
      <c r="E500" s="37" t="s">
        <v>1557</v>
      </c>
      <c r="F500" s="25" t="s">
        <v>2981</v>
      </c>
      <c r="G500" s="25" t="s">
        <v>3379</v>
      </c>
      <c r="H500" s="37">
        <v>15111</v>
      </c>
      <c r="I500" s="37" t="s">
        <v>1629</v>
      </c>
      <c r="J500" s="25" t="s">
        <v>106</v>
      </c>
      <c r="K500" s="25" t="s">
        <v>13</v>
      </c>
      <c r="L500" s="25" t="s">
        <v>1675</v>
      </c>
      <c r="M500" s="27">
        <v>44645</v>
      </c>
      <c r="N500" s="38">
        <v>44361</v>
      </c>
      <c r="O500" s="26">
        <v>920500</v>
      </c>
      <c r="P500" s="26">
        <v>920500</v>
      </c>
      <c r="Q500" s="26">
        <f t="shared" si="7"/>
        <v>0</v>
      </c>
      <c r="R500" s="25" t="s">
        <v>107</v>
      </c>
      <c r="S500" s="25"/>
    </row>
    <row r="501" spans="1:19" x14ac:dyDescent="0.25">
      <c r="A501" s="36" t="s">
        <v>975</v>
      </c>
      <c r="B501" s="25" t="s">
        <v>928</v>
      </c>
      <c r="C501" s="25" t="s">
        <v>115</v>
      </c>
      <c r="D501" s="25" t="s">
        <v>1486</v>
      </c>
      <c r="E501" s="37">
        <v>1704156</v>
      </c>
      <c r="F501" s="25" t="s">
        <v>115</v>
      </c>
      <c r="G501" s="25" t="s">
        <v>3381</v>
      </c>
      <c r="H501" s="37">
        <v>321319</v>
      </c>
      <c r="I501" s="37" t="s">
        <v>2894</v>
      </c>
      <c r="J501" s="25" t="s">
        <v>106</v>
      </c>
      <c r="K501" s="25" t="s">
        <v>13</v>
      </c>
      <c r="L501" s="25" t="s">
        <v>1676</v>
      </c>
      <c r="M501" s="27">
        <v>44645</v>
      </c>
      <c r="N501" s="38">
        <v>44670</v>
      </c>
      <c r="O501" s="26">
        <v>1517752</v>
      </c>
      <c r="P501" s="26">
        <v>1517752</v>
      </c>
      <c r="Q501" s="26">
        <f t="shared" si="7"/>
        <v>0</v>
      </c>
      <c r="R501" s="25" t="s">
        <v>107</v>
      </c>
      <c r="S501" s="25"/>
    </row>
    <row r="502" spans="1:19" x14ac:dyDescent="0.25">
      <c r="A502" s="36" t="s">
        <v>976</v>
      </c>
      <c r="B502" s="25" t="s">
        <v>572</v>
      </c>
      <c r="C502" s="25" t="s">
        <v>21</v>
      </c>
      <c r="D502" s="25" t="s">
        <v>805</v>
      </c>
      <c r="E502" s="37">
        <v>1800229</v>
      </c>
      <c r="F502" s="25" t="s">
        <v>2981</v>
      </c>
      <c r="G502" s="25" t="s">
        <v>3382</v>
      </c>
      <c r="H502" s="37" t="s">
        <v>116</v>
      </c>
      <c r="I502" s="37" t="s">
        <v>3486</v>
      </c>
      <c r="J502" s="25" t="s">
        <v>106</v>
      </c>
      <c r="K502" s="25" t="s">
        <v>13</v>
      </c>
      <c r="L502" s="25" t="s">
        <v>1677</v>
      </c>
      <c r="M502" s="27">
        <v>44645</v>
      </c>
      <c r="N502" s="38">
        <v>44656</v>
      </c>
      <c r="O502" s="26">
        <v>50000000</v>
      </c>
      <c r="P502" s="26">
        <v>50000000</v>
      </c>
      <c r="Q502" s="26">
        <f t="shared" si="7"/>
        <v>0</v>
      </c>
      <c r="R502" s="25" t="s">
        <v>107</v>
      </c>
      <c r="S502" s="25"/>
    </row>
    <row r="503" spans="1:19" x14ac:dyDescent="0.25">
      <c r="A503" s="36" t="s">
        <v>977</v>
      </c>
      <c r="B503" s="25" t="s">
        <v>661</v>
      </c>
      <c r="C503" s="25" t="s">
        <v>621</v>
      </c>
      <c r="D503" s="25" t="s">
        <v>662</v>
      </c>
      <c r="E503" s="37">
        <v>1800955</v>
      </c>
      <c r="F503" s="25" t="s">
        <v>2981</v>
      </c>
      <c r="G503" s="25" t="s">
        <v>623</v>
      </c>
      <c r="H503" s="37">
        <v>318672</v>
      </c>
      <c r="I503" s="37" t="s">
        <v>663</v>
      </c>
      <c r="J503" s="25" t="s">
        <v>106</v>
      </c>
      <c r="K503" s="25" t="s">
        <v>13</v>
      </c>
      <c r="L503" s="25" t="s">
        <v>1678</v>
      </c>
      <c r="M503" s="27">
        <v>44650</v>
      </c>
      <c r="N503" s="38">
        <v>44469</v>
      </c>
      <c r="O503" s="26">
        <v>827500</v>
      </c>
      <c r="P503" s="26">
        <v>827500</v>
      </c>
      <c r="Q503" s="26">
        <f t="shared" si="7"/>
        <v>0</v>
      </c>
      <c r="R503" s="25" t="s">
        <v>107</v>
      </c>
      <c r="S503" s="25"/>
    </row>
    <row r="504" spans="1:19" x14ac:dyDescent="0.25">
      <c r="A504" s="36" t="s">
        <v>978</v>
      </c>
      <c r="B504" s="25" t="s">
        <v>629</v>
      </c>
      <c r="C504" s="25" t="s">
        <v>621</v>
      </c>
      <c r="D504" s="25" t="s">
        <v>630</v>
      </c>
      <c r="E504" s="37">
        <v>1702624</v>
      </c>
      <c r="F504" s="25" t="s">
        <v>2981</v>
      </c>
      <c r="G504" s="25" t="s">
        <v>623</v>
      </c>
      <c r="H504" s="37">
        <v>317614</v>
      </c>
      <c r="I504" s="37" t="s">
        <v>631</v>
      </c>
      <c r="J504" s="25" t="s">
        <v>106</v>
      </c>
      <c r="K504" s="25" t="s">
        <v>13</v>
      </c>
      <c r="L504" s="25" t="s">
        <v>1679</v>
      </c>
      <c r="M504" s="27">
        <v>44650</v>
      </c>
      <c r="N504" s="38">
        <v>44469</v>
      </c>
      <c r="O504" s="26">
        <v>1434000</v>
      </c>
      <c r="P504" s="26">
        <v>1434000</v>
      </c>
      <c r="Q504" s="26">
        <f t="shared" si="7"/>
        <v>0</v>
      </c>
      <c r="R504" s="25" t="s">
        <v>107</v>
      </c>
      <c r="S504" s="25"/>
    </row>
    <row r="505" spans="1:19" x14ac:dyDescent="0.25">
      <c r="A505" s="36" t="s">
        <v>979</v>
      </c>
      <c r="B505" s="25" t="s">
        <v>638</v>
      </c>
      <c r="C505" s="25" t="s">
        <v>621</v>
      </c>
      <c r="D505" s="25" t="s">
        <v>639</v>
      </c>
      <c r="E505" s="37">
        <v>2100226</v>
      </c>
      <c r="F505" s="25" t="s">
        <v>2981</v>
      </c>
      <c r="G505" s="25" t="s">
        <v>623</v>
      </c>
      <c r="H505" s="37">
        <v>318275</v>
      </c>
      <c r="I505" s="37" t="s">
        <v>640</v>
      </c>
      <c r="J505" s="25" t="s">
        <v>106</v>
      </c>
      <c r="K505" s="25" t="s">
        <v>13</v>
      </c>
      <c r="L505" s="25" t="s">
        <v>1679</v>
      </c>
      <c r="M505" s="27">
        <v>44650</v>
      </c>
      <c r="N505" s="38">
        <v>44475</v>
      </c>
      <c r="O505" s="26">
        <v>866900</v>
      </c>
      <c r="P505" s="26">
        <v>866900</v>
      </c>
      <c r="Q505" s="26">
        <f t="shared" si="7"/>
        <v>0</v>
      </c>
      <c r="R505" s="25" t="s">
        <v>107</v>
      </c>
      <c r="S505" s="25"/>
    </row>
    <row r="506" spans="1:19" x14ac:dyDescent="0.25">
      <c r="A506" s="36" t="s">
        <v>980</v>
      </c>
      <c r="B506" s="25" t="s">
        <v>646</v>
      </c>
      <c r="C506" s="25" t="s">
        <v>621</v>
      </c>
      <c r="D506" s="25" t="s">
        <v>647</v>
      </c>
      <c r="E506" s="37">
        <v>1704189</v>
      </c>
      <c r="F506" s="25" t="s">
        <v>2981</v>
      </c>
      <c r="G506" s="25" t="s">
        <v>623</v>
      </c>
      <c r="H506" s="37">
        <v>318553</v>
      </c>
      <c r="I506" s="37" t="s">
        <v>648</v>
      </c>
      <c r="J506" s="25" t="s">
        <v>106</v>
      </c>
      <c r="K506" s="25" t="s">
        <v>13</v>
      </c>
      <c r="L506" s="25" t="s">
        <v>1679</v>
      </c>
      <c r="M506" s="27">
        <v>44650</v>
      </c>
      <c r="N506" s="38">
        <v>44469</v>
      </c>
      <c r="O506" s="26">
        <v>381851</v>
      </c>
      <c r="P506" s="26">
        <v>381851</v>
      </c>
      <c r="Q506" s="26">
        <f t="shared" si="7"/>
        <v>0</v>
      </c>
      <c r="R506" s="25" t="s">
        <v>107</v>
      </c>
      <c r="S506" s="25"/>
    </row>
    <row r="507" spans="1:19" x14ac:dyDescent="0.25">
      <c r="A507" s="36" t="s">
        <v>981</v>
      </c>
      <c r="B507" s="25" t="s">
        <v>650</v>
      </c>
      <c r="C507" s="25" t="s">
        <v>621</v>
      </c>
      <c r="D507" s="25" t="s">
        <v>651</v>
      </c>
      <c r="E507" s="37">
        <v>1601743</v>
      </c>
      <c r="F507" s="25" t="s">
        <v>2981</v>
      </c>
      <c r="G507" s="25" t="s">
        <v>623</v>
      </c>
      <c r="H507" s="37">
        <v>318576</v>
      </c>
      <c r="I507" s="37" t="s">
        <v>652</v>
      </c>
      <c r="J507" s="25" t="s">
        <v>106</v>
      </c>
      <c r="K507" s="25" t="s">
        <v>13</v>
      </c>
      <c r="L507" s="25" t="s">
        <v>1679</v>
      </c>
      <c r="M507" s="27">
        <v>44650</v>
      </c>
      <c r="N507" s="38">
        <v>44468</v>
      </c>
      <c r="O507" s="26">
        <v>415998</v>
      </c>
      <c r="P507" s="26">
        <v>415998</v>
      </c>
      <c r="Q507" s="26">
        <f t="shared" si="7"/>
        <v>0</v>
      </c>
      <c r="R507" s="25" t="s">
        <v>107</v>
      </c>
      <c r="S507" s="25"/>
    </row>
    <row r="508" spans="1:19" x14ac:dyDescent="0.25">
      <c r="A508" s="36" t="s">
        <v>982</v>
      </c>
      <c r="B508" s="25" t="s">
        <v>666</v>
      </c>
      <c r="C508" s="25" t="s">
        <v>621</v>
      </c>
      <c r="D508" s="25" t="s">
        <v>667</v>
      </c>
      <c r="E508" s="37">
        <v>2100093</v>
      </c>
      <c r="F508" s="25" t="s">
        <v>2981</v>
      </c>
      <c r="G508" s="25" t="s">
        <v>623</v>
      </c>
      <c r="H508" s="37">
        <v>318696</v>
      </c>
      <c r="I508" s="37" t="s">
        <v>668</v>
      </c>
      <c r="J508" s="25" t="s">
        <v>106</v>
      </c>
      <c r="K508" s="25" t="s">
        <v>13</v>
      </c>
      <c r="L508" s="25" t="s">
        <v>1679</v>
      </c>
      <c r="M508" s="27">
        <v>44650</v>
      </c>
      <c r="N508" s="38">
        <v>44469</v>
      </c>
      <c r="O508" s="26">
        <v>570000</v>
      </c>
      <c r="P508" s="26">
        <v>570000</v>
      </c>
      <c r="Q508" s="26">
        <f t="shared" si="7"/>
        <v>0</v>
      </c>
      <c r="R508" s="25" t="s">
        <v>107</v>
      </c>
      <c r="S508" s="25"/>
    </row>
    <row r="509" spans="1:19" x14ac:dyDescent="0.25">
      <c r="A509" s="36" t="s">
        <v>983</v>
      </c>
      <c r="B509" s="25" t="s">
        <v>670</v>
      </c>
      <c r="C509" s="25" t="s">
        <v>621</v>
      </c>
      <c r="D509" s="25" t="s">
        <v>671</v>
      </c>
      <c r="E509" s="37">
        <v>1900199</v>
      </c>
      <c r="F509" s="25" t="s">
        <v>2981</v>
      </c>
      <c r="G509" s="25" t="s">
        <v>623</v>
      </c>
      <c r="H509" s="37">
        <v>318697</v>
      </c>
      <c r="I509" s="37" t="s">
        <v>672</v>
      </c>
      <c r="J509" s="25" t="s">
        <v>106</v>
      </c>
      <c r="K509" s="25" t="s">
        <v>13</v>
      </c>
      <c r="L509" s="25" t="s">
        <v>1679</v>
      </c>
      <c r="M509" s="27">
        <v>44650</v>
      </c>
      <c r="N509" s="38">
        <v>44469</v>
      </c>
      <c r="O509" s="26">
        <v>707940</v>
      </c>
      <c r="P509" s="26">
        <v>707940</v>
      </c>
      <c r="Q509" s="26">
        <f t="shared" si="7"/>
        <v>0</v>
      </c>
      <c r="R509" s="25" t="s">
        <v>107</v>
      </c>
      <c r="S509" s="25"/>
    </row>
    <row r="510" spans="1:19" x14ac:dyDescent="0.25">
      <c r="A510" s="36" t="s">
        <v>984</v>
      </c>
      <c r="B510" s="25" t="s">
        <v>929</v>
      </c>
      <c r="C510" s="25" t="s">
        <v>1030</v>
      </c>
      <c r="D510" s="25" t="s">
        <v>1487</v>
      </c>
      <c r="E510" s="37" t="s">
        <v>1557</v>
      </c>
      <c r="F510" s="25" t="s">
        <v>2981</v>
      </c>
      <c r="G510" s="25" t="s">
        <v>3378</v>
      </c>
      <c r="H510" s="37">
        <v>309295</v>
      </c>
      <c r="I510" s="37" t="s">
        <v>116</v>
      </c>
      <c r="J510" s="25" t="s">
        <v>106</v>
      </c>
      <c r="K510" s="25" t="s">
        <v>13</v>
      </c>
      <c r="L510" s="25" t="s">
        <v>1680</v>
      </c>
      <c r="M510" s="27">
        <v>44650</v>
      </c>
      <c r="N510" s="38"/>
      <c r="O510" s="26">
        <v>0</v>
      </c>
      <c r="P510" s="26">
        <v>0</v>
      </c>
      <c r="Q510" s="26">
        <f t="shared" si="7"/>
        <v>0</v>
      </c>
      <c r="R510" s="25" t="s">
        <v>2975</v>
      </c>
      <c r="S510" s="25"/>
    </row>
    <row r="511" spans="1:19" x14ac:dyDescent="0.25">
      <c r="A511" s="36" t="s">
        <v>985</v>
      </c>
      <c r="B511" s="25" t="s">
        <v>930</v>
      </c>
      <c r="C511" s="25" t="s">
        <v>1030</v>
      </c>
      <c r="D511" s="25" t="s">
        <v>1488</v>
      </c>
      <c r="E511" s="37">
        <v>1701599</v>
      </c>
      <c r="F511" s="25" t="s">
        <v>2981</v>
      </c>
      <c r="G511" s="25" t="s">
        <v>3378</v>
      </c>
      <c r="H511" s="37">
        <v>309297</v>
      </c>
      <c r="I511" s="37" t="s">
        <v>1630</v>
      </c>
      <c r="J511" s="25" t="s">
        <v>106</v>
      </c>
      <c r="K511" s="25" t="s">
        <v>13</v>
      </c>
      <c r="L511" s="25" t="s">
        <v>1680</v>
      </c>
      <c r="M511" s="27">
        <v>44650</v>
      </c>
      <c r="N511" s="38">
        <v>44494</v>
      </c>
      <c r="O511" s="26">
        <v>72000</v>
      </c>
      <c r="P511" s="26">
        <v>72000</v>
      </c>
      <c r="Q511" s="26">
        <f t="shared" si="7"/>
        <v>0</v>
      </c>
      <c r="R511" s="25" t="s">
        <v>107</v>
      </c>
      <c r="S511" s="25"/>
    </row>
    <row r="512" spans="1:19" x14ac:dyDescent="0.25">
      <c r="A512" s="36" t="s">
        <v>986</v>
      </c>
      <c r="B512" s="25" t="s">
        <v>833</v>
      </c>
      <c r="C512" s="25" t="s">
        <v>1030</v>
      </c>
      <c r="D512" s="25" t="s">
        <v>1489</v>
      </c>
      <c r="E512" s="37">
        <v>1704156</v>
      </c>
      <c r="F512" s="25" t="s">
        <v>2981</v>
      </c>
      <c r="G512" s="25" t="s">
        <v>3378</v>
      </c>
      <c r="H512" s="37">
        <v>309325</v>
      </c>
      <c r="I512" s="37" t="s">
        <v>1631</v>
      </c>
      <c r="J512" s="25" t="s">
        <v>106</v>
      </c>
      <c r="K512" s="25" t="s">
        <v>13</v>
      </c>
      <c r="L512" s="25" t="s">
        <v>1680</v>
      </c>
      <c r="M512" s="27">
        <v>44650</v>
      </c>
      <c r="N512" s="38">
        <v>44494</v>
      </c>
      <c r="O512" s="26">
        <v>347581</v>
      </c>
      <c r="P512" s="26">
        <v>347581</v>
      </c>
      <c r="Q512" s="26">
        <f t="shared" si="7"/>
        <v>0</v>
      </c>
      <c r="R512" s="25" t="s">
        <v>107</v>
      </c>
      <c r="S512" s="25"/>
    </row>
    <row r="513" spans="1:19" x14ac:dyDescent="0.25">
      <c r="A513" s="36" t="s">
        <v>987</v>
      </c>
      <c r="B513" s="25" t="s">
        <v>362</v>
      </c>
      <c r="C513" s="25" t="s">
        <v>1030</v>
      </c>
      <c r="D513" s="25" t="s">
        <v>1490</v>
      </c>
      <c r="E513" s="37">
        <v>1702438</v>
      </c>
      <c r="F513" s="25" t="s">
        <v>2981</v>
      </c>
      <c r="G513" s="25" t="s">
        <v>3378</v>
      </c>
      <c r="H513" s="37">
        <v>309332</v>
      </c>
      <c r="I513" s="37" t="s">
        <v>1632</v>
      </c>
      <c r="J513" s="25" t="s">
        <v>106</v>
      </c>
      <c r="K513" s="25" t="s">
        <v>13</v>
      </c>
      <c r="L513" s="25" t="s">
        <v>1680</v>
      </c>
      <c r="M513" s="27">
        <v>44650</v>
      </c>
      <c r="N513" s="38">
        <v>44494</v>
      </c>
      <c r="O513" s="26">
        <v>138872</v>
      </c>
      <c r="P513" s="26">
        <v>138872</v>
      </c>
      <c r="Q513" s="26">
        <f t="shared" si="7"/>
        <v>0</v>
      </c>
      <c r="R513" s="25" t="s">
        <v>107</v>
      </c>
      <c r="S513" s="25"/>
    </row>
    <row r="514" spans="1:19" x14ac:dyDescent="0.25">
      <c r="A514" s="36" t="s">
        <v>988</v>
      </c>
      <c r="B514" s="25" t="s">
        <v>283</v>
      </c>
      <c r="C514" s="25" t="s">
        <v>1030</v>
      </c>
      <c r="D514" s="25" t="s">
        <v>1491</v>
      </c>
      <c r="E514" s="37">
        <v>1800163</v>
      </c>
      <c r="F514" s="25" t="s">
        <v>2981</v>
      </c>
      <c r="G514" s="25" t="s">
        <v>3378</v>
      </c>
      <c r="H514" s="37">
        <v>309384</v>
      </c>
      <c r="I514" s="37" t="s">
        <v>1633</v>
      </c>
      <c r="J514" s="25" t="s">
        <v>106</v>
      </c>
      <c r="K514" s="25" t="s">
        <v>13</v>
      </c>
      <c r="L514" s="25" t="s">
        <v>1680</v>
      </c>
      <c r="M514" s="27">
        <v>44650</v>
      </c>
      <c r="N514" s="38">
        <v>44510</v>
      </c>
      <c r="O514" s="26">
        <v>327000</v>
      </c>
      <c r="P514" s="26">
        <v>327000</v>
      </c>
      <c r="Q514" s="26">
        <f t="shared" si="7"/>
        <v>0</v>
      </c>
      <c r="R514" s="25" t="s">
        <v>107</v>
      </c>
      <c r="S514" s="25"/>
    </row>
    <row r="515" spans="1:19" x14ac:dyDescent="0.25">
      <c r="A515" s="36" t="s">
        <v>989</v>
      </c>
      <c r="B515" s="25" t="s">
        <v>360</v>
      </c>
      <c r="C515" s="25" t="s">
        <v>1030</v>
      </c>
      <c r="D515" s="25" t="s">
        <v>1492</v>
      </c>
      <c r="E515" s="37">
        <v>1703373</v>
      </c>
      <c r="F515" s="25" t="s">
        <v>2981</v>
      </c>
      <c r="G515" s="25" t="s">
        <v>3378</v>
      </c>
      <c r="H515" s="37">
        <v>309529</v>
      </c>
      <c r="I515" s="37" t="s">
        <v>1634</v>
      </c>
      <c r="J515" s="25" t="s">
        <v>106</v>
      </c>
      <c r="K515" s="25" t="s">
        <v>13</v>
      </c>
      <c r="L515" s="25" t="s">
        <v>1680</v>
      </c>
      <c r="M515" s="27">
        <v>44650</v>
      </c>
      <c r="N515" s="38">
        <v>44510</v>
      </c>
      <c r="O515" s="26">
        <v>300000</v>
      </c>
      <c r="P515" s="26">
        <v>300000</v>
      </c>
      <c r="Q515" s="26">
        <f t="shared" si="7"/>
        <v>0</v>
      </c>
      <c r="R515" s="25" t="s">
        <v>107</v>
      </c>
      <c r="S515" s="25"/>
    </row>
    <row r="516" spans="1:19" x14ac:dyDescent="0.25">
      <c r="A516" s="36" t="s">
        <v>990</v>
      </c>
      <c r="B516" s="25" t="s">
        <v>931</v>
      </c>
      <c r="C516" s="25" t="s">
        <v>1030</v>
      </c>
      <c r="D516" s="25" t="s">
        <v>1493</v>
      </c>
      <c r="E516" s="37">
        <v>1800233</v>
      </c>
      <c r="F516" s="25" t="s">
        <v>2981</v>
      </c>
      <c r="G516" s="25" t="s">
        <v>3378</v>
      </c>
      <c r="H516" s="37">
        <v>309878</v>
      </c>
      <c r="I516" s="37" t="s">
        <v>1635</v>
      </c>
      <c r="J516" s="25" t="s">
        <v>106</v>
      </c>
      <c r="K516" s="25" t="s">
        <v>13</v>
      </c>
      <c r="L516" s="25" t="s">
        <v>1680</v>
      </c>
      <c r="M516" s="27">
        <v>44650</v>
      </c>
      <c r="N516" s="38">
        <v>44510</v>
      </c>
      <c r="O516" s="26">
        <v>231370</v>
      </c>
      <c r="P516" s="26">
        <v>231370</v>
      </c>
      <c r="Q516" s="26">
        <f t="shared" si="7"/>
        <v>0</v>
      </c>
      <c r="R516" s="25" t="s">
        <v>107</v>
      </c>
      <c r="S516" s="25"/>
    </row>
    <row r="517" spans="1:19" x14ac:dyDescent="0.25">
      <c r="A517" s="36" t="s">
        <v>991</v>
      </c>
      <c r="B517" s="25" t="s">
        <v>932</v>
      </c>
      <c r="C517" s="25" t="s">
        <v>1030</v>
      </c>
      <c r="D517" s="25" t="s">
        <v>1494</v>
      </c>
      <c r="E517" s="37" t="s">
        <v>1538</v>
      </c>
      <c r="F517" s="25" t="s">
        <v>2981</v>
      </c>
      <c r="G517" s="25" t="s">
        <v>3378</v>
      </c>
      <c r="H517" s="37">
        <v>309928</v>
      </c>
      <c r="I517" s="37" t="s">
        <v>1636</v>
      </c>
      <c r="J517" s="25" t="s">
        <v>106</v>
      </c>
      <c r="K517" s="25" t="s">
        <v>13</v>
      </c>
      <c r="L517" s="25" t="s">
        <v>1680</v>
      </c>
      <c r="M517" s="27">
        <v>44650</v>
      </c>
      <c r="N517" s="38">
        <v>44510</v>
      </c>
      <c r="O517" s="26">
        <v>235000</v>
      </c>
      <c r="P517" s="26">
        <v>235000</v>
      </c>
      <c r="Q517" s="26">
        <f t="shared" si="7"/>
        <v>0</v>
      </c>
      <c r="R517" s="25" t="s">
        <v>107</v>
      </c>
      <c r="S517" s="25"/>
    </row>
    <row r="518" spans="1:19" x14ac:dyDescent="0.25">
      <c r="A518" s="36" t="s">
        <v>992</v>
      </c>
      <c r="B518" s="25" t="s">
        <v>933</v>
      </c>
      <c r="C518" s="25" t="s">
        <v>1030</v>
      </c>
      <c r="D518" s="25" t="s">
        <v>1495</v>
      </c>
      <c r="E518" s="37" t="s">
        <v>593</v>
      </c>
      <c r="F518" s="25" t="s">
        <v>2981</v>
      </c>
      <c r="G518" s="25" t="s">
        <v>3378</v>
      </c>
      <c r="H518" s="37">
        <v>309929</v>
      </c>
      <c r="I518" s="37" t="s">
        <v>1637</v>
      </c>
      <c r="J518" s="25" t="s">
        <v>106</v>
      </c>
      <c r="K518" s="25" t="s">
        <v>13</v>
      </c>
      <c r="L518" s="25" t="s">
        <v>1680</v>
      </c>
      <c r="M518" s="27">
        <v>44650</v>
      </c>
      <c r="N518" s="38">
        <v>44510</v>
      </c>
      <c r="O518" s="26">
        <v>0</v>
      </c>
      <c r="P518" s="26">
        <v>0</v>
      </c>
      <c r="Q518" s="26">
        <f t="shared" ref="Q518:Q581" si="8">O518-P518</f>
        <v>0</v>
      </c>
      <c r="R518" s="25" t="s">
        <v>2976</v>
      </c>
      <c r="S518" s="25"/>
    </row>
    <row r="519" spans="1:19" x14ac:dyDescent="0.25">
      <c r="A519" s="36" t="s">
        <v>993</v>
      </c>
      <c r="B519" s="25" t="s">
        <v>934</v>
      </c>
      <c r="C519" s="25" t="s">
        <v>1030</v>
      </c>
      <c r="D519" s="25" t="s">
        <v>1496</v>
      </c>
      <c r="E519" s="37">
        <v>1702466</v>
      </c>
      <c r="F519" s="25" t="s">
        <v>2981</v>
      </c>
      <c r="G519" s="25" t="s">
        <v>3378</v>
      </c>
      <c r="H519" s="37">
        <v>309950</v>
      </c>
      <c r="I519" s="37" t="s">
        <v>1638</v>
      </c>
      <c r="J519" s="25" t="s">
        <v>106</v>
      </c>
      <c r="K519" s="25" t="s">
        <v>13</v>
      </c>
      <c r="L519" s="25" t="s">
        <v>1680</v>
      </c>
      <c r="M519" s="27">
        <v>44650</v>
      </c>
      <c r="N519" s="38">
        <v>44510</v>
      </c>
      <c r="O519" s="26">
        <v>252469</v>
      </c>
      <c r="P519" s="26">
        <v>252469</v>
      </c>
      <c r="Q519" s="26">
        <f t="shared" si="8"/>
        <v>0</v>
      </c>
      <c r="R519" s="25" t="s">
        <v>107</v>
      </c>
      <c r="S519" s="25"/>
    </row>
    <row r="520" spans="1:19" x14ac:dyDescent="0.25">
      <c r="A520" s="36" t="s">
        <v>994</v>
      </c>
      <c r="B520" s="25" t="s">
        <v>20</v>
      </c>
      <c r="C520" s="25" t="s">
        <v>21</v>
      </c>
      <c r="D520" s="25" t="s">
        <v>706</v>
      </c>
      <c r="E520" s="37">
        <v>1702532</v>
      </c>
      <c r="F520" s="25" t="s">
        <v>2981</v>
      </c>
      <c r="G520" s="25" t="s">
        <v>3380</v>
      </c>
      <c r="H520" s="37">
        <v>319037</v>
      </c>
      <c r="I520" s="37" t="s">
        <v>2895</v>
      </c>
      <c r="J520" s="25" t="s">
        <v>106</v>
      </c>
      <c r="K520" s="25" t="s">
        <v>13</v>
      </c>
      <c r="L520" s="25" t="s">
        <v>1681</v>
      </c>
      <c r="M520" s="27">
        <v>44650</v>
      </c>
      <c r="N520" s="38">
        <v>44662</v>
      </c>
      <c r="O520" s="26">
        <v>14975000</v>
      </c>
      <c r="P520" s="26">
        <v>14975000</v>
      </c>
      <c r="Q520" s="26">
        <f t="shared" si="8"/>
        <v>0</v>
      </c>
      <c r="R520" s="25" t="s">
        <v>107</v>
      </c>
      <c r="S520" s="25"/>
    </row>
    <row r="521" spans="1:19" x14ac:dyDescent="0.25">
      <c r="A521" s="36" t="s">
        <v>995</v>
      </c>
      <c r="B521" s="25" t="s">
        <v>554</v>
      </c>
      <c r="C521" s="25" t="s">
        <v>3680</v>
      </c>
      <c r="D521" s="25" t="s">
        <v>1497</v>
      </c>
      <c r="E521" s="37">
        <v>1800114</v>
      </c>
      <c r="F521" s="25" t="s">
        <v>2981</v>
      </c>
      <c r="G521" s="25" t="s">
        <v>3382</v>
      </c>
      <c r="H521" s="37">
        <v>321334</v>
      </c>
      <c r="I521" s="37" t="s">
        <v>2896</v>
      </c>
      <c r="J521" s="25" t="s">
        <v>106</v>
      </c>
      <c r="K521" s="25" t="s">
        <v>13</v>
      </c>
      <c r="L521" s="25" t="s">
        <v>1682</v>
      </c>
      <c r="M521" s="27">
        <v>44650</v>
      </c>
      <c r="N521" s="38">
        <v>44727</v>
      </c>
      <c r="O521" s="26">
        <v>1970000</v>
      </c>
      <c r="P521" s="26">
        <v>1970000</v>
      </c>
      <c r="Q521" s="26">
        <f t="shared" si="8"/>
        <v>0</v>
      </c>
      <c r="R521" s="25" t="s">
        <v>107</v>
      </c>
      <c r="S521" s="25"/>
    </row>
    <row r="522" spans="1:19" x14ac:dyDescent="0.25">
      <c r="A522" s="36" t="s">
        <v>996</v>
      </c>
      <c r="B522" s="25" t="s">
        <v>303</v>
      </c>
      <c r="C522" s="25" t="s">
        <v>1031</v>
      </c>
      <c r="D522" s="25" t="s">
        <v>1498</v>
      </c>
      <c r="E522" s="37">
        <v>1602199</v>
      </c>
      <c r="F522" s="25" t="s">
        <v>2981</v>
      </c>
      <c r="G522" s="25" t="s">
        <v>3382</v>
      </c>
      <c r="H522" s="37">
        <v>321336</v>
      </c>
      <c r="I522" s="37" t="s">
        <v>2897</v>
      </c>
      <c r="J522" s="25" t="s">
        <v>106</v>
      </c>
      <c r="K522" s="25" t="s">
        <v>13</v>
      </c>
      <c r="L522" s="25" t="s">
        <v>1682</v>
      </c>
      <c r="M522" s="27">
        <v>44650</v>
      </c>
      <c r="N522" s="38">
        <v>44736</v>
      </c>
      <c r="O522" s="26">
        <v>1999999.64</v>
      </c>
      <c r="P522" s="26">
        <v>1999999.64</v>
      </c>
      <c r="Q522" s="26">
        <f t="shared" si="8"/>
        <v>0</v>
      </c>
      <c r="R522" s="25" t="s">
        <v>107</v>
      </c>
      <c r="S522" s="25"/>
    </row>
    <row r="523" spans="1:19" x14ac:dyDescent="0.25">
      <c r="A523" s="36" t="s">
        <v>997</v>
      </c>
      <c r="B523" s="25" t="s">
        <v>935</v>
      </c>
      <c r="C523" s="25" t="s">
        <v>1031</v>
      </c>
      <c r="D523" s="25" t="s">
        <v>1499</v>
      </c>
      <c r="E523" s="37" t="s">
        <v>1558</v>
      </c>
      <c r="F523" s="25" t="s">
        <v>2981</v>
      </c>
      <c r="G523" s="25" t="s">
        <v>3382</v>
      </c>
      <c r="H523" s="37">
        <v>321337</v>
      </c>
      <c r="I523" s="37" t="s">
        <v>3487</v>
      </c>
      <c r="J523" s="25" t="s">
        <v>106</v>
      </c>
      <c r="K523" s="25" t="s">
        <v>13</v>
      </c>
      <c r="L523" s="25" t="s">
        <v>1682</v>
      </c>
      <c r="M523" s="27">
        <v>44650</v>
      </c>
      <c r="N523" s="38">
        <v>44798</v>
      </c>
      <c r="O523" s="26">
        <v>1999676.06</v>
      </c>
      <c r="P523" s="26">
        <v>1999676.06</v>
      </c>
      <c r="Q523" s="26">
        <f t="shared" si="8"/>
        <v>0</v>
      </c>
      <c r="R523" s="25" t="s">
        <v>107</v>
      </c>
      <c r="S523" s="25"/>
    </row>
    <row r="524" spans="1:19" x14ac:dyDescent="0.25">
      <c r="A524" s="36" t="s">
        <v>998</v>
      </c>
      <c r="B524" s="25" t="s">
        <v>936</v>
      </c>
      <c r="C524" s="25" t="s">
        <v>1031</v>
      </c>
      <c r="D524" s="25" t="s">
        <v>1501</v>
      </c>
      <c r="E524" s="37" t="s">
        <v>1559</v>
      </c>
      <c r="F524" s="25" t="s">
        <v>2981</v>
      </c>
      <c r="G524" s="25" t="s">
        <v>3382</v>
      </c>
      <c r="H524" s="37">
        <v>321338</v>
      </c>
      <c r="I524" s="37" t="s">
        <v>2898</v>
      </c>
      <c r="J524" s="25" t="s">
        <v>106</v>
      </c>
      <c r="K524" s="25" t="s">
        <v>13</v>
      </c>
      <c r="L524" s="25" t="s">
        <v>1682</v>
      </c>
      <c r="M524" s="27">
        <v>44650</v>
      </c>
      <c r="N524" s="38">
        <v>44736</v>
      </c>
      <c r="O524" s="26">
        <v>1971575.6</v>
      </c>
      <c r="P524" s="26">
        <v>1971575.6</v>
      </c>
      <c r="Q524" s="26">
        <f t="shared" si="8"/>
        <v>0</v>
      </c>
      <c r="R524" s="25" t="s">
        <v>107</v>
      </c>
      <c r="S524" s="25"/>
    </row>
    <row r="525" spans="1:19" x14ac:dyDescent="0.25">
      <c r="A525" s="36" t="s">
        <v>999</v>
      </c>
      <c r="B525" s="25" t="s">
        <v>166</v>
      </c>
      <c r="C525" s="25" t="s">
        <v>1031</v>
      </c>
      <c r="D525" s="25" t="s">
        <v>1500</v>
      </c>
      <c r="E525" s="37" t="s">
        <v>167</v>
      </c>
      <c r="F525" s="25" t="s">
        <v>2981</v>
      </c>
      <c r="G525" s="25" t="s">
        <v>3382</v>
      </c>
      <c r="H525" s="37">
        <v>321339</v>
      </c>
      <c r="I525" s="37" t="s">
        <v>3488</v>
      </c>
      <c r="J525" s="25" t="s">
        <v>106</v>
      </c>
      <c r="K525" s="25" t="s">
        <v>13</v>
      </c>
      <c r="L525" s="25" t="s">
        <v>1682</v>
      </c>
      <c r="M525" s="27">
        <v>44650</v>
      </c>
      <c r="N525" s="38">
        <v>44746</v>
      </c>
      <c r="O525" s="26">
        <v>2000000</v>
      </c>
      <c r="P525" s="26">
        <v>2000000</v>
      </c>
      <c r="Q525" s="26">
        <f t="shared" si="8"/>
        <v>0</v>
      </c>
      <c r="R525" s="25" t="s">
        <v>107</v>
      </c>
      <c r="S525" s="25"/>
    </row>
    <row r="526" spans="1:19" x14ac:dyDescent="0.25">
      <c r="A526" s="36" t="s">
        <v>1000</v>
      </c>
      <c r="B526" s="25" t="s">
        <v>14</v>
      </c>
      <c r="C526" s="25" t="s">
        <v>1031</v>
      </c>
      <c r="D526" s="25" t="s">
        <v>1504</v>
      </c>
      <c r="E526" s="37">
        <v>1702246</v>
      </c>
      <c r="F526" s="25" t="s">
        <v>2981</v>
      </c>
      <c r="G526" s="25" t="s">
        <v>3382</v>
      </c>
      <c r="H526" s="37">
        <v>321340</v>
      </c>
      <c r="I526" s="37" t="s">
        <v>3489</v>
      </c>
      <c r="J526" s="25" t="s">
        <v>106</v>
      </c>
      <c r="K526" s="25" t="s">
        <v>13</v>
      </c>
      <c r="L526" s="25" t="s">
        <v>1682</v>
      </c>
      <c r="M526" s="27">
        <v>44650</v>
      </c>
      <c r="N526" s="38">
        <v>44781</v>
      </c>
      <c r="O526" s="26">
        <v>2000000</v>
      </c>
      <c r="P526" s="26">
        <v>2000000</v>
      </c>
      <c r="Q526" s="26">
        <f t="shared" si="8"/>
        <v>0</v>
      </c>
      <c r="R526" s="25" t="s">
        <v>107</v>
      </c>
      <c r="S526" s="25"/>
    </row>
    <row r="527" spans="1:19" x14ac:dyDescent="0.25">
      <c r="A527" s="36" t="s">
        <v>1001</v>
      </c>
      <c r="B527" s="25" t="s">
        <v>938</v>
      </c>
      <c r="C527" s="25" t="s">
        <v>1031</v>
      </c>
      <c r="D527" s="25" t="s">
        <v>1505</v>
      </c>
      <c r="E527" s="37">
        <v>1901582</v>
      </c>
      <c r="F527" s="25" t="s">
        <v>2981</v>
      </c>
      <c r="G527" s="25" t="s">
        <v>3382</v>
      </c>
      <c r="H527" s="37">
        <v>321341</v>
      </c>
      <c r="I527" s="37" t="s">
        <v>2900</v>
      </c>
      <c r="J527" s="25" t="s">
        <v>106</v>
      </c>
      <c r="K527" s="25" t="s">
        <v>13</v>
      </c>
      <c r="L527" s="25" t="s">
        <v>1682</v>
      </c>
      <c r="M527" s="27">
        <v>44650</v>
      </c>
      <c r="N527" s="38">
        <v>44741</v>
      </c>
      <c r="O527" s="26">
        <v>2000000</v>
      </c>
      <c r="P527" s="26">
        <v>2000000</v>
      </c>
      <c r="Q527" s="26">
        <f t="shared" si="8"/>
        <v>0</v>
      </c>
      <c r="R527" s="25" t="s">
        <v>107</v>
      </c>
      <c r="S527" s="25"/>
    </row>
    <row r="528" spans="1:19" x14ac:dyDescent="0.25">
      <c r="A528" s="36" t="s">
        <v>1002</v>
      </c>
      <c r="B528" s="25" t="s">
        <v>939</v>
      </c>
      <c r="C528" s="25" t="s">
        <v>3680</v>
      </c>
      <c r="D528" s="25" t="s">
        <v>1506</v>
      </c>
      <c r="E528" s="37">
        <v>1701409</v>
      </c>
      <c r="F528" s="25" t="s">
        <v>2981</v>
      </c>
      <c r="G528" s="25" t="s">
        <v>3382</v>
      </c>
      <c r="H528" s="37">
        <v>321342</v>
      </c>
      <c r="I528" s="37" t="s">
        <v>2901</v>
      </c>
      <c r="J528" s="25" t="s">
        <v>106</v>
      </c>
      <c r="K528" s="25" t="s">
        <v>13</v>
      </c>
      <c r="L528" s="25" t="s">
        <v>1682</v>
      </c>
      <c r="M528" s="27">
        <v>44650</v>
      </c>
      <c r="N528" s="38">
        <v>44727</v>
      </c>
      <c r="O528" s="26">
        <v>1841663.39</v>
      </c>
      <c r="P528" s="26">
        <v>1841663.39</v>
      </c>
      <c r="Q528" s="26">
        <f t="shared" si="8"/>
        <v>0</v>
      </c>
      <c r="R528" s="25" t="s">
        <v>107</v>
      </c>
      <c r="S528" s="25"/>
    </row>
    <row r="529" spans="1:19" x14ac:dyDescent="0.25">
      <c r="A529" s="36" t="s">
        <v>1003</v>
      </c>
      <c r="B529" s="25" t="s">
        <v>884</v>
      </c>
      <c r="C529" s="25" t="s">
        <v>1031</v>
      </c>
      <c r="D529" s="25" t="s">
        <v>1507</v>
      </c>
      <c r="E529" s="37">
        <v>1703107</v>
      </c>
      <c r="F529" s="25" t="s">
        <v>2981</v>
      </c>
      <c r="G529" s="25" t="s">
        <v>3382</v>
      </c>
      <c r="H529" s="37">
        <v>321343</v>
      </c>
      <c r="I529" s="37" t="s">
        <v>2902</v>
      </c>
      <c r="J529" s="25" t="s">
        <v>106</v>
      </c>
      <c r="K529" s="25" t="s">
        <v>13</v>
      </c>
      <c r="L529" s="25" t="s">
        <v>1682</v>
      </c>
      <c r="M529" s="27">
        <v>44650</v>
      </c>
      <c r="N529" s="38">
        <v>44727</v>
      </c>
      <c r="O529" s="26">
        <v>1743622.68</v>
      </c>
      <c r="P529" s="26">
        <v>1743622.68</v>
      </c>
      <c r="Q529" s="26">
        <f t="shared" si="8"/>
        <v>0</v>
      </c>
      <c r="R529" s="25" t="s">
        <v>107</v>
      </c>
      <c r="S529" s="25"/>
    </row>
    <row r="530" spans="1:19" x14ac:dyDescent="0.25">
      <c r="A530" s="36" t="s">
        <v>1004</v>
      </c>
      <c r="B530" s="25" t="s">
        <v>215</v>
      </c>
      <c r="C530" s="25" t="s">
        <v>3680</v>
      </c>
      <c r="D530" s="25" t="s">
        <v>1508</v>
      </c>
      <c r="E530" s="37">
        <v>1702512</v>
      </c>
      <c r="F530" s="25" t="s">
        <v>2981</v>
      </c>
      <c r="G530" s="25" t="s">
        <v>3382</v>
      </c>
      <c r="H530" s="37">
        <v>321344</v>
      </c>
      <c r="I530" s="37" t="s">
        <v>2903</v>
      </c>
      <c r="J530" s="25" t="s">
        <v>106</v>
      </c>
      <c r="K530" s="25" t="s">
        <v>13</v>
      </c>
      <c r="L530" s="25" t="s">
        <v>1682</v>
      </c>
      <c r="M530" s="27">
        <v>44650</v>
      </c>
      <c r="N530" s="38">
        <v>44736</v>
      </c>
      <c r="O530" s="26">
        <v>2000000</v>
      </c>
      <c r="P530" s="26">
        <v>2000000</v>
      </c>
      <c r="Q530" s="26">
        <f t="shared" si="8"/>
        <v>0</v>
      </c>
      <c r="R530" s="25" t="s">
        <v>107</v>
      </c>
      <c r="S530" s="25"/>
    </row>
    <row r="531" spans="1:19" x14ac:dyDescent="0.25">
      <c r="A531" s="36" t="s">
        <v>1005</v>
      </c>
      <c r="B531" s="25" t="s">
        <v>940</v>
      </c>
      <c r="C531" s="25" t="s">
        <v>1031</v>
      </c>
      <c r="D531" s="25" t="s">
        <v>1509</v>
      </c>
      <c r="E531" s="37">
        <v>1800690</v>
      </c>
      <c r="F531" s="25" t="s">
        <v>2981</v>
      </c>
      <c r="G531" s="25" t="s">
        <v>3382</v>
      </c>
      <c r="H531" s="37">
        <v>321345</v>
      </c>
      <c r="I531" s="37" t="s">
        <v>3490</v>
      </c>
      <c r="J531" s="25" t="s">
        <v>106</v>
      </c>
      <c r="K531" s="25" t="s">
        <v>13</v>
      </c>
      <c r="L531" s="25" t="s">
        <v>1682</v>
      </c>
      <c r="M531" s="27">
        <v>44650</v>
      </c>
      <c r="N531" s="38">
        <v>44762</v>
      </c>
      <c r="O531" s="26">
        <v>2000000</v>
      </c>
      <c r="P531" s="26">
        <v>2000000</v>
      </c>
      <c r="Q531" s="26">
        <f t="shared" si="8"/>
        <v>0</v>
      </c>
      <c r="R531" s="25" t="s">
        <v>107</v>
      </c>
      <c r="S531" s="25"/>
    </row>
    <row r="532" spans="1:19" x14ac:dyDescent="0.25">
      <c r="A532" s="36" t="s">
        <v>1006</v>
      </c>
      <c r="B532" s="25" t="s">
        <v>941</v>
      </c>
      <c r="C532" s="25" t="s">
        <v>1031</v>
      </c>
      <c r="D532" s="25" t="s">
        <v>1510</v>
      </c>
      <c r="E532" s="37">
        <v>1703136</v>
      </c>
      <c r="F532" s="25" t="s">
        <v>2981</v>
      </c>
      <c r="G532" s="25" t="s">
        <v>3382</v>
      </c>
      <c r="H532" s="37">
        <v>321346</v>
      </c>
      <c r="I532" s="37" t="s">
        <v>2904</v>
      </c>
      <c r="J532" s="25" t="s">
        <v>106</v>
      </c>
      <c r="K532" s="25" t="s">
        <v>13</v>
      </c>
      <c r="L532" s="25" t="s">
        <v>1682</v>
      </c>
      <c r="M532" s="27">
        <v>44650</v>
      </c>
      <c r="N532" s="38">
        <v>44736</v>
      </c>
      <c r="O532" s="26">
        <v>1999400</v>
      </c>
      <c r="P532" s="26">
        <v>1999400</v>
      </c>
      <c r="Q532" s="26">
        <f t="shared" si="8"/>
        <v>0</v>
      </c>
      <c r="R532" s="25" t="s">
        <v>107</v>
      </c>
      <c r="S532" s="25"/>
    </row>
    <row r="533" spans="1:19" x14ac:dyDescent="0.25">
      <c r="A533" s="36" t="s">
        <v>1007</v>
      </c>
      <c r="B533" s="25" t="s">
        <v>16</v>
      </c>
      <c r="C533" s="25" t="s">
        <v>1031</v>
      </c>
      <c r="D533" s="25" t="s">
        <v>1511</v>
      </c>
      <c r="E533" s="37">
        <v>1702404</v>
      </c>
      <c r="F533" s="25" t="s">
        <v>2981</v>
      </c>
      <c r="G533" s="25" t="s">
        <v>3382</v>
      </c>
      <c r="H533" s="37">
        <v>321347</v>
      </c>
      <c r="I533" s="37" t="s">
        <v>2905</v>
      </c>
      <c r="J533" s="25" t="s">
        <v>106</v>
      </c>
      <c r="K533" s="25" t="s">
        <v>13</v>
      </c>
      <c r="L533" s="25" t="s">
        <v>1682</v>
      </c>
      <c r="M533" s="27">
        <v>44650</v>
      </c>
      <c r="N533" s="38">
        <v>44727</v>
      </c>
      <c r="O533" s="26">
        <v>2000000</v>
      </c>
      <c r="P533" s="26">
        <v>2000000</v>
      </c>
      <c r="Q533" s="26">
        <f t="shared" si="8"/>
        <v>0</v>
      </c>
      <c r="R533" s="25" t="s">
        <v>107</v>
      </c>
      <c r="S533" s="25"/>
    </row>
    <row r="534" spans="1:19" x14ac:dyDescent="0.25">
      <c r="A534" s="36" t="s">
        <v>1008</v>
      </c>
      <c r="B534" s="25" t="s">
        <v>942</v>
      </c>
      <c r="C534" s="25" t="s">
        <v>1031</v>
      </c>
      <c r="D534" s="25" t="s">
        <v>1512</v>
      </c>
      <c r="E534" s="37">
        <v>1901633</v>
      </c>
      <c r="F534" s="25" t="s">
        <v>2981</v>
      </c>
      <c r="G534" s="25" t="s">
        <v>3382</v>
      </c>
      <c r="H534" s="37">
        <v>321348</v>
      </c>
      <c r="I534" s="37" t="s">
        <v>2906</v>
      </c>
      <c r="J534" s="25" t="s">
        <v>106</v>
      </c>
      <c r="K534" s="25" t="s">
        <v>13</v>
      </c>
      <c r="L534" s="25" t="s">
        <v>1682</v>
      </c>
      <c r="M534" s="27">
        <v>44650</v>
      </c>
      <c r="N534" s="38">
        <v>44741</v>
      </c>
      <c r="O534" s="26">
        <v>1981827.09</v>
      </c>
      <c r="P534" s="26">
        <v>1981827.09</v>
      </c>
      <c r="Q534" s="26">
        <f t="shared" si="8"/>
        <v>0</v>
      </c>
      <c r="R534" s="25" t="s">
        <v>107</v>
      </c>
      <c r="S534" s="25"/>
    </row>
    <row r="535" spans="1:19" x14ac:dyDescent="0.25">
      <c r="A535" s="36" t="s">
        <v>1009</v>
      </c>
      <c r="B535" s="25" t="s">
        <v>563</v>
      </c>
      <c r="C535" s="25" t="s">
        <v>1031</v>
      </c>
      <c r="D535" s="25" t="s">
        <v>1513</v>
      </c>
      <c r="E535" s="37">
        <v>1700469</v>
      </c>
      <c r="F535" s="25" t="s">
        <v>2981</v>
      </c>
      <c r="G535" s="25" t="s">
        <v>3382</v>
      </c>
      <c r="H535" s="37">
        <v>321349</v>
      </c>
      <c r="I535" s="37" t="s">
        <v>2907</v>
      </c>
      <c r="J535" s="25" t="s">
        <v>106</v>
      </c>
      <c r="K535" s="25" t="s">
        <v>13</v>
      </c>
      <c r="L535" s="25" t="s">
        <v>1682</v>
      </c>
      <c r="M535" s="27">
        <v>44650</v>
      </c>
      <c r="N535" s="38">
        <v>44736</v>
      </c>
      <c r="O535" s="26">
        <v>2000000</v>
      </c>
      <c r="P535" s="26">
        <v>2000000</v>
      </c>
      <c r="Q535" s="26">
        <f t="shared" si="8"/>
        <v>0</v>
      </c>
      <c r="R535" s="25" t="s">
        <v>107</v>
      </c>
      <c r="S535" s="25"/>
    </row>
    <row r="536" spans="1:19" x14ac:dyDescent="0.25">
      <c r="A536" s="36" t="s">
        <v>1010</v>
      </c>
      <c r="B536" s="25" t="s">
        <v>943</v>
      </c>
      <c r="C536" s="25" t="s">
        <v>1031</v>
      </c>
      <c r="D536" s="25" t="s">
        <v>1514</v>
      </c>
      <c r="E536" s="37">
        <v>1702556</v>
      </c>
      <c r="F536" s="25" t="s">
        <v>2981</v>
      </c>
      <c r="G536" s="25" t="s">
        <v>3382</v>
      </c>
      <c r="H536" s="37">
        <v>321350</v>
      </c>
      <c r="I536" s="37" t="s">
        <v>2908</v>
      </c>
      <c r="J536" s="25" t="s">
        <v>106</v>
      </c>
      <c r="K536" s="25" t="s">
        <v>13</v>
      </c>
      <c r="L536" s="25" t="s">
        <v>1682</v>
      </c>
      <c r="M536" s="27">
        <v>44650</v>
      </c>
      <c r="N536" s="38">
        <v>44732</v>
      </c>
      <c r="O536" s="26">
        <v>1997200</v>
      </c>
      <c r="P536" s="26">
        <v>1997200</v>
      </c>
      <c r="Q536" s="26">
        <f t="shared" si="8"/>
        <v>0</v>
      </c>
      <c r="R536" s="25" t="s">
        <v>107</v>
      </c>
      <c r="S536" s="25"/>
    </row>
    <row r="537" spans="1:19" x14ac:dyDescent="0.25">
      <c r="A537" s="36" t="s">
        <v>1011</v>
      </c>
      <c r="B537" s="25" t="s">
        <v>340</v>
      </c>
      <c r="C537" s="25" t="s">
        <v>1031</v>
      </c>
      <c r="D537" s="25" t="s">
        <v>1515</v>
      </c>
      <c r="E537" s="37">
        <v>1702574</v>
      </c>
      <c r="F537" s="25" t="s">
        <v>2981</v>
      </c>
      <c r="G537" s="25" t="s">
        <v>3382</v>
      </c>
      <c r="H537" s="37">
        <v>321351</v>
      </c>
      <c r="I537" s="37" t="s">
        <v>2909</v>
      </c>
      <c r="J537" s="25" t="s">
        <v>106</v>
      </c>
      <c r="K537" s="25" t="s">
        <v>13</v>
      </c>
      <c r="L537" s="25" t="s">
        <v>1682</v>
      </c>
      <c r="M537" s="27">
        <v>44650</v>
      </c>
      <c r="N537" s="38">
        <v>44736</v>
      </c>
      <c r="O537" s="26">
        <v>1962372</v>
      </c>
      <c r="P537" s="26">
        <v>1962372</v>
      </c>
      <c r="Q537" s="26">
        <f t="shared" si="8"/>
        <v>0</v>
      </c>
      <c r="R537" s="25" t="s">
        <v>107</v>
      </c>
      <c r="S537" s="25"/>
    </row>
    <row r="538" spans="1:19" x14ac:dyDescent="0.25">
      <c r="A538" s="36" t="s">
        <v>1012</v>
      </c>
      <c r="B538" s="25" t="s">
        <v>15</v>
      </c>
      <c r="C538" s="25" t="s">
        <v>1031</v>
      </c>
      <c r="D538" s="25" t="s">
        <v>1516</v>
      </c>
      <c r="E538" s="37">
        <v>1702507</v>
      </c>
      <c r="F538" s="25" t="s">
        <v>2981</v>
      </c>
      <c r="G538" s="25" t="s">
        <v>3382</v>
      </c>
      <c r="H538" s="37">
        <v>321352</v>
      </c>
      <c r="I538" s="37" t="s">
        <v>2910</v>
      </c>
      <c r="J538" s="25" t="s">
        <v>106</v>
      </c>
      <c r="K538" s="25" t="s">
        <v>13</v>
      </c>
      <c r="L538" s="25" t="s">
        <v>1682</v>
      </c>
      <c r="M538" s="27">
        <v>44650</v>
      </c>
      <c r="N538" s="38">
        <v>44736</v>
      </c>
      <c r="O538" s="26">
        <v>2000000</v>
      </c>
      <c r="P538" s="26">
        <v>2000000</v>
      </c>
      <c r="Q538" s="26">
        <f t="shared" si="8"/>
        <v>0</v>
      </c>
      <c r="R538" s="25" t="s">
        <v>107</v>
      </c>
      <c r="S538" s="25"/>
    </row>
    <row r="539" spans="1:19" x14ac:dyDescent="0.25">
      <c r="A539" s="36" t="s">
        <v>1013</v>
      </c>
      <c r="B539" s="25" t="s">
        <v>944</v>
      </c>
      <c r="C539" s="25" t="s">
        <v>1031</v>
      </c>
      <c r="D539" s="25" t="s">
        <v>1517</v>
      </c>
      <c r="E539" s="37">
        <v>1704295</v>
      </c>
      <c r="F539" s="25" t="s">
        <v>2981</v>
      </c>
      <c r="G539" s="25" t="s">
        <v>3382</v>
      </c>
      <c r="H539" s="37">
        <v>321353</v>
      </c>
      <c r="I539" s="37" t="s">
        <v>2911</v>
      </c>
      <c r="J539" s="25" t="s">
        <v>106</v>
      </c>
      <c r="K539" s="25" t="s">
        <v>13</v>
      </c>
      <c r="L539" s="25" t="s">
        <v>1682</v>
      </c>
      <c r="M539" s="27">
        <v>44650</v>
      </c>
      <c r="N539" s="38">
        <v>44727</v>
      </c>
      <c r="O539" s="26">
        <v>1803000</v>
      </c>
      <c r="P539" s="26">
        <v>1803000</v>
      </c>
      <c r="Q539" s="26">
        <f t="shared" si="8"/>
        <v>0</v>
      </c>
      <c r="R539" s="25" t="s">
        <v>107</v>
      </c>
      <c r="S539" s="25"/>
    </row>
    <row r="540" spans="1:19" x14ac:dyDescent="0.25">
      <c r="A540" s="36" t="s">
        <v>1014</v>
      </c>
      <c r="B540" s="25" t="s">
        <v>945</v>
      </c>
      <c r="C540" s="25" t="s">
        <v>3680</v>
      </c>
      <c r="D540" s="25" t="s">
        <v>1518</v>
      </c>
      <c r="E540" s="37">
        <v>1600066</v>
      </c>
      <c r="F540" s="25" t="s">
        <v>2981</v>
      </c>
      <c r="G540" s="25" t="s">
        <v>3382</v>
      </c>
      <c r="H540" s="37">
        <v>321354</v>
      </c>
      <c r="I540" s="37" t="s">
        <v>2912</v>
      </c>
      <c r="J540" s="25" t="s">
        <v>106</v>
      </c>
      <c r="K540" s="25" t="s">
        <v>13</v>
      </c>
      <c r="L540" s="25" t="s">
        <v>1682</v>
      </c>
      <c r="M540" s="27">
        <v>44650</v>
      </c>
      <c r="N540" s="38">
        <v>44727</v>
      </c>
      <c r="O540" s="26">
        <v>2000000</v>
      </c>
      <c r="P540" s="26">
        <v>2000000</v>
      </c>
      <c r="Q540" s="26">
        <f t="shared" si="8"/>
        <v>0</v>
      </c>
      <c r="R540" s="25" t="s">
        <v>107</v>
      </c>
      <c r="S540" s="25"/>
    </row>
    <row r="541" spans="1:19" x14ac:dyDescent="0.25">
      <c r="A541" s="36" t="s">
        <v>1015</v>
      </c>
      <c r="B541" s="25" t="s">
        <v>61</v>
      </c>
      <c r="C541" s="25" t="s">
        <v>1031</v>
      </c>
      <c r="D541" s="25" t="s">
        <v>1519</v>
      </c>
      <c r="E541" s="37">
        <v>1701599</v>
      </c>
      <c r="F541" s="25" t="s">
        <v>2981</v>
      </c>
      <c r="G541" s="25" t="s">
        <v>3382</v>
      </c>
      <c r="H541" s="37">
        <v>321355</v>
      </c>
      <c r="I541" s="37" t="s">
        <v>2913</v>
      </c>
      <c r="J541" s="25" t="s">
        <v>106</v>
      </c>
      <c r="K541" s="25" t="s">
        <v>13</v>
      </c>
      <c r="L541" s="25" t="s">
        <v>1682</v>
      </c>
      <c r="M541" s="27">
        <v>44650</v>
      </c>
      <c r="N541" s="38">
        <v>44727</v>
      </c>
      <c r="O541" s="26">
        <v>1999040</v>
      </c>
      <c r="P541" s="26">
        <v>1999040</v>
      </c>
      <c r="Q541" s="26">
        <f t="shared" si="8"/>
        <v>0</v>
      </c>
      <c r="R541" s="25" t="s">
        <v>107</v>
      </c>
      <c r="S541" s="25"/>
    </row>
    <row r="542" spans="1:19" x14ac:dyDescent="0.25">
      <c r="A542" s="36" t="s">
        <v>1016</v>
      </c>
      <c r="B542" s="25" t="s">
        <v>582</v>
      </c>
      <c r="C542" s="25" t="s">
        <v>1031</v>
      </c>
      <c r="D542" s="25" t="s">
        <v>1520</v>
      </c>
      <c r="E542" s="37">
        <v>1700131</v>
      </c>
      <c r="F542" s="25" t="s">
        <v>2981</v>
      </c>
      <c r="G542" s="25" t="s">
        <v>3382</v>
      </c>
      <c r="H542" s="37">
        <v>321357</v>
      </c>
      <c r="I542" s="37" t="s">
        <v>3491</v>
      </c>
      <c r="J542" s="25" t="s">
        <v>106</v>
      </c>
      <c r="K542" s="25" t="s">
        <v>13</v>
      </c>
      <c r="L542" s="25" t="s">
        <v>1682</v>
      </c>
      <c r="M542" s="27">
        <v>44650</v>
      </c>
      <c r="N542" s="38">
        <v>44782</v>
      </c>
      <c r="O542" s="26">
        <v>1995200</v>
      </c>
      <c r="P542" s="26">
        <v>1995200</v>
      </c>
      <c r="Q542" s="26">
        <f t="shared" si="8"/>
        <v>0</v>
      </c>
      <c r="R542" s="25" t="s">
        <v>107</v>
      </c>
      <c r="S542" s="25"/>
    </row>
    <row r="543" spans="1:19" x14ac:dyDescent="0.25">
      <c r="A543" s="36" t="s">
        <v>1017</v>
      </c>
      <c r="B543" s="25" t="s">
        <v>354</v>
      </c>
      <c r="C543" s="25" t="s">
        <v>1031</v>
      </c>
      <c r="D543" s="25" t="s">
        <v>1521</v>
      </c>
      <c r="E543" s="37">
        <v>1701509</v>
      </c>
      <c r="F543" s="25" t="s">
        <v>2981</v>
      </c>
      <c r="G543" s="25" t="s">
        <v>3382</v>
      </c>
      <c r="H543" s="37">
        <v>321358</v>
      </c>
      <c r="I543" s="37" t="s">
        <v>2914</v>
      </c>
      <c r="J543" s="25" t="s">
        <v>106</v>
      </c>
      <c r="K543" s="25" t="s">
        <v>13</v>
      </c>
      <c r="L543" s="25" t="s">
        <v>1682</v>
      </c>
      <c r="M543" s="27">
        <v>44650</v>
      </c>
      <c r="N543" s="38">
        <v>44727</v>
      </c>
      <c r="O543" s="26">
        <v>2000000</v>
      </c>
      <c r="P543" s="26">
        <v>2000000</v>
      </c>
      <c r="Q543" s="26">
        <f t="shared" si="8"/>
        <v>0</v>
      </c>
      <c r="R543" s="25" t="s">
        <v>107</v>
      </c>
      <c r="S543" s="25"/>
    </row>
    <row r="544" spans="1:19" x14ac:dyDescent="0.25">
      <c r="A544" s="36" t="s">
        <v>1018</v>
      </c>
      <c r="B544" s="25" t="s">
        <v>569</v>
      </c>
      <c r="C544" s="25" t="s">
        <v>1031</v>
      </c>
      <c r="D544" s="25" t="s">
        <v>1502</v>
      </c>
      <c r="E544" s="37">
        <v>1702535</v>
      </c>
      <c r="F544" s="25" t="s">
        <v>2981</v>
      </c>
      <c r="G544" s="25" t="s">
        <v>3382</v>
      </c>
      <c r="H544" s="37">
        <v>321360</v>
      </c>
      <c r="I544" s="37" t="s">
        <v>2899</v>
      </c>
      <c r="J544" s="25" t="s">
        <v>106</v>
      </c>
      <c r="K544" s="25" t="s">
        <v>13</v>
      </c>
      <c r="L544" s="25" t="s">
        <v>1682</v>
      </c>
      <c r="M544" s="27">
        <v>44650</v>
      </c>
      <c r="N544" s="38">
        <v>44727</v>
      </c>
      <c r="O544" s="26">
        <v>2000000</v>
      </c>
      <c r="P544" s="26">
        <v>2000000</v>
      </c>
      <c r="Q544" s="26">
        <f t="shared" si="8"/>
        <v>0</v>
      </c>
      <c r="R544" s="25" t="s">
        <v>107</v>
      </c>
      <c r="S544" s="25"/>
    </row>
    <row r="545" spans="1:19" x14ac:dyDescent="0.25">
      <c r="A545" s="36" t="s">
        <v>1019</v>
      </c>
      <c r="B545" s="25" t="s">
        <v>937</v>
      </c>
      <c r="C545" s="25" t="s">
        <v>1031</v>
      </c>
      <c r="D545" s="25" t="s">
        <v>1503</v>
      </c>
      <c r="E545" s="37">
        <v>1901610</v>
      </c>
      <c r="F545" s="25" t="s">
        <v>2981</v>
      </c>
      <c r="G545" s="25" t="s">
        <v>3382</v>
      </c>
      <c r="H545" s="37">
        <v>321361</v>
      </c>
      <c r="I545" s="37" t="s">
        <v>3492</v>
      </c>
      <c r="J545" s="25" t="s">
        <v>106</v>
      </c>
      <c r="K545" s="25" t="s">
        <v>13</v>
      </c>
      <c r="L545" s="25" t="s">
        <v>1682</v>
      </c>
      <c r="M545" s="27">
        <v>44650</v>
      </c>
      <c r="N545" s="38">
        <v>44746</v>
      </c>
      <c r="O545" s="26">
        <v>2000000</v>
      </c>
      <c r="P545" s="26">
        <v>2000000</v>
      </c>
      <c r="Q545" s="26">
        <f t="shared" si="8"/>
        <v>0</v>
      </c>
      <c r="R545" s="25" t="s">
        <v>107</v>
      </c>
      <c r="S545" s="25"/>
    </row>
    <row r="546" spans="1:19" x14ac:dyDescent="0.25">
      <c r="A546" s="36" t="s">
        <v>1769</v>
      </c>
      <c r="B546" s="25" t="s">
        <v>607</v>
      </c>
      <c r="C546" s="25" t="s">
        <v>2086</v>
      </c>
      <c r="D546" s="25" t="s">
        <v>2098</v>
      </c>
      <c r="E546" s="37">
        <v>1600380</v>
      </c>
      <c r="F546" s="25" t="s">
        <v>2981</v>
      </c>
      <c r="G546" s="25" t="s">
        <v>3378</v>
      </c>
      <c r="H546" s="37">
        <v>290275</v>
      </c>
      <c r="I546" s="37" t="s">
        <v>116</v>
      </c>
      <c r="J546" s="25" t="s">
        <v>106</v>
      </c>
      <c r="K546" s="25" t="s">
        <v>13</v>
      </c>
      <c r="L546" s="25" t="s">
        <v>2945</v>
      </c>
      <c r="M546" s="27">
        <v>44655</v>
      </c>
      <c r="N546" s="38">
        <v>43080</v>
      </c>
      <c r="O546" s="26">
        <v>382152</v>
      </c>
      <c r="P546" s="26">
        <v>382152</v>
      </c>
      <c r="Q546" s="26">
        <f t="shared" si="8"/>
        <v>0</v>
      </c>
      <c r="R546" s="25" t="s">
        <v>107</v>
      </c>
      <c r="S546" s="25"/>
    </row>
    <row r="547" spans="1:19" x14ac:dyDescent="0.25">
      <c r="A547" s="36" t="s">
        <v>1770</v>
      </c>
      <c r="B547" s="25" t="s">
        <v>1688</v>
      </c>
      <c r="C547" s="25" t="s">
        <v>2087</v>
      </c>
      <c r="D547" s="25" t="s">
        <v>2099</v>
      </c>
      <c r="E547" s="37">
        <v>1800110</v>
      </c>
      <c r="F547" s="25" t="s">
        <v>2981</v>
      </c>
      <c r="G547" s="25" t="s">
        <v>3378</v>
      </c>
      <c r="H547" s="37">
        <v>220528</v>
      </c>
      <c r="I547" s="37" t="s">
        <v>116</v>
      </c>
      <c r="J547" s="25" t="s">
        <v>106</v>
      </c>
      <c r="K547" s="25" t="s">
        <v>13</v>
      </c>
      <c r="L547" s="25" t="s">
        <v>2946</v>
      </c>
      <c r="M547" s="27">
        <v>44655</v>
      </c>
      <c r="N547" s="38">
        <v>41967</v>
      </c>
      <c r="O547" s="26">
        <v>250000</v>
      </c>
      <c r="P547" s="26">
        <v>250000</v>
      </c>
      <c r="Q547" s="26">
        <f t="shared" si="8"/>
        <v>0</v>
      </c>
      <c r="R547" s="25" t="s">
        <v>107</v>
      </c>
      <c r="S547" s="25"/>
    </row>
    <row r="548" spans="1:19" x14ac:dyDescent="0.25">
      <c r="A548" s="36" t="s">
        <v>1771</v>
      </c>
      <c r="B548" s="25" t="s">
        <v>383</v>
      </c>
      <c r="C548" s="25" t="s">
        <v>2088</v>
      </c>
      <c r="D548" s="25" t="s">
        <v>2100</v>
      </c>
      <c r="E548" s="37">
        <v>1702507</v>
      </c>
      <c r="F548" s="25" t="s">
        <v>2981</v>
      </c>
      <c r="G548" s="25" t="s">
        <v>3378</v>
      </c>
      <c r="H548" s="37">
        <v>237439</v>
      </c>
      <c r="I548" s="37" t="s">
        <v>116</v>
      </c>
      <c r="J548" s="25" t="s">
        <v>106</v>
      </c>
      <c r="K548" s="25" t="s">
        <v>13</v>
      </c>
      <c r="L548" s="25" t="s">
        <v>2946</v>
      </c>
      <c r="M548" s="27">
        <v>44655</v>
      </c>
      <c r="N548" s="38">
        <v>42118</v>
      </c>
      <c r="O548" s="26">
        <v>521000</v>
      </c>
      <c r="P548" s="26">
        <v>521000</v>
      </c>
      <c r="Q548" s="26">
        <f t="shared" si="8"/>
        <v>0</v>
      </c>
      <c r="R548" s="25" t="s">
        <v>107</v>
      </c>
      <c r="S548" s="25"/>
    </row>
    <row r="549" spans="1:19" x14ac:dyDescent="0.25">
      <c r="A549" s="36" t="s">
        <v>1772</v>
      </c>
      <c r="B549" s="25" t="s">
        <v>3633</v>
      </c>
      <c r="C549" s="25" t="s">
        <v>2089</v>
      </c>
      <c r="D549" s="25" t="s">
        <v>2101</v>
      </c>
      <c r="E549" s="37" t="s">
        <v>2411</v>
      </c>
      <c r="F549" s="25" t="s">
        <v>2981</v>
      </c>
      <c r="G549" s="25" t="s">
        <v>3378</v>
      </c>
      <c r="H549" s="37">
        <v>251808</v>
      </c>
      <c r="I549" s="37" t="s">
        <v>116</v>
      </c>
      <c r="J549" s="25" t="s">
        <v>106</v>
      </c>
      <c r="K549" s="25" t="s">
        <v>13</v>
      </c>
      <c r="L549" s="25" t="s">
        <v>2946</v>
      </c>
      <c r="M549" s="27">
        <v>44655</v>
      </c>
      <c r="N549" s="38">
        <v>42627</v>
      </c>
      <c r="O549" s="26">
        <v>154380</v>
      </c>
      <c r="P549" s="26">
        <v>154380</v>
      </c>
      <c r="Q549" s="26">
        <f t="shared" si="8"/>
        <v>0</v>
      </c>
      <c r="R549" s="25" t="s">
        <v>107</v>
      </c>
      <c r="S549" s="25"/>
    </row>
    <row r="550" spans="1:19" x14ac:dyDescent="0.25">
      <c r="A550" s="36" t="s">
        <v>1773</v>
      </c>
      <c r="B550" s="25" t="s">
        <v>440</v>
      </c>
      <c r="C550" s="25" t="s">
        <v>2089</v>
      </c>
      <c r="D550" s="25" t="s">
        <v>2102</v>
      </c>
      <c r="E550" s="37">
        <v>1602199</v>
      </c>
      <c r="F550" s="25" t="s">
        <v>2981</v>
      </c>
      <c r="G550" s="25" t="s">
        <v>3378</v>
      </c>
      <c r="H550" s="37">
        <v>251919</v>
      </c>
      <c r="I550" s="37" t="s">
        <v>116</v>
      </c>
      <c r="J550" s="25" t="s">
        <v>106</v>
      </c>
      <c r="K550" s="25" t="s">
        <v>13</v>
      </c>
      <c r="L550" s="25" t="s">
        <v>2946</v>
      </c>
      <c r="M550" s="27">
        <v>44655</v>
      </c>
      <c r="N550" s="38">
        <v>42642</v>
      </c>
      <c r="O550" s="26">
        <v>300000</v>
      </c>
      <c r="P550" s="26">
        <v>300000</v>
      </c>
      <c r="Q550" s="26">
        <f t="shared" si="8"/>
        <v>0</v>
      </c>
      <c r="R550" s="25" t="s">
        <v>107</v>
      </c>
      <c r="S550" s="25"/>
    </row>
    <row r="551" spans="1:19" x14ac:dyDescent="0.25">
      <c r="A551" s="36" t="s">
        <v>1774</v>
      </c>
      <c r="B551" s="25" t="s">
        <v>1689</v>
      </c>
      <c r="C551" s="25" t="s">
        <v>2089</v>
      </c>
      <c r="D551" s="25" t="s">
        <v>2103</v>
      </c>
      <c r="E551" s="37">
        <v>1800459</v>
      </c>
      <c r="F551" s="25" t="s">
        <v>2981</v>
      </c>
      <c r="G551" s="25" t="s">
        <v>3378</v>
      </c>
      <c r="H551" s="37">
        <v>252935</v>
      </c>
      <c r="I551" s="37" t="s">
        <v>116</v>
      </c>
      <c r="J551" s="25" t="s">
        <v>106</v>
      </c>
      <c r="K551" s="25" t="s">
        <v>13</v>
      </c>
      <c r="L551" s="25" t="s">
        <v>2946</v>
      </c>
      <c r="M551" s="27">
        <v>44655</v>
      </c>
      <c r="N551" s="38">
        <v>42569</v>
      </c>
      <c r="O551" s="26">
        <v>440000</v>
      </c>
      <c r="P551" s="26">
        <v>440000</v>
      </c>
      <c r="Q551" s="26">
        <f t="shared" si="8"/>
        <v>0</v>
      </c>
      <c r="R551" s="25" t="s">
        <v>107</v>
      </c>
      <c r="S551" s="25"/>
    </row>
    <row r="552" spans="1:19" x14ac:dyDescent="0.25">
      <c r="A552" s="36" t="s">
        <v>1775</v>
      </c>
      <c r="B552" s="25" t="s">
        <v>3627</v>
      </c>
      <c r="C552" s="25" t="s">
        <v>2089</v>
      </c>
      <c r="D552" s="25" t="s">
        <v>2104</v>
      </c>
      <c r="E552" s="37" t="s">
        <v>1522</v>
      </c>
      <c r="F552" s="25" t="s">
        <v>2981</v>
      </c>
      <c r="G552" s="25" t="s">
        <v>3378</v>
      </c>
      <c r="H552" s="37">
        <v>253677</v>
      </c>
      <c r="I552" s="37" t="s">
        <v>116</v>
      </c>
      <c r="J552" s="25" t="s">
        <v>106</v>
      </c>
      <c r="K552" s="25" t="s">
        <v>13</v>
      </c>
      <c r="L552" s="25" t="s">
        <v>2946</v>
      </c>
      <c r="M552" s="27">
        <v>44655</v>
      </c>
      <c r="N552" s="38">
        <v>42688</v>
      </c>
      <c r="O552" s="26">
        <v>150600</v>
      </c>
      <c r="P552" s="26">
        <v>150600</v>
      </c>
      <c r="Q552" s="26">
        <f t="shared" si="8"/>
        <v>0</v>
      </c>
      <c r="R552" s="25" t="s">
        <v>107</v>
      </c>
      <c r="S552" s="25"/>
    </row>
    <row r="553" spans="1:19" x14ac:dyDescent="0.25">
      <c r="A553" s="36" t="s">
        <v>1776</v>
      </c>
      <c r="B553" s="25" t="s">
        <v>383</v>
      </c>
      <c r="C553" s="25" t="s">
        <v>2089</v>
      </c>
      <c r="D553" s="25" t="s">
        <v>2105</v>
      </c>
      <c r="E553" s="37">
        <v>1702507</v>
      </c>
      <c r="F553" s="25" t="s">
        <v>2981</v>
      </c>
      <c r="G553" s="25" t="s">
        <v>3378</v>
      </c>
      <c r="H553" s="37">
        <v>254637</v>
      </c>
      <c r="I553" s="37" t="s">
        <v>116</v>
      </c>
      <c r="J553" s="25" t="s">
        <v>106</v>
      </c>
      <c r="K553" s="25" t="s">
        <v>13</v>
      </c>
      <c r="L553" s="25" t="s">
        <v>2946</v>
      </c>
      <c r="M553" s="27">
        <v>44655</v>
      </c>
      <c r="N553" s="38">
        <v>42642</v>
      </c>
      <c r="O553" s="26">
        <v>188000</v>
      </c>
      <c r="P553" s="26">
        <v>188000</v>
      </c>
      <c r="Q553" s="26">
        <f t="shared" si="8"/>
        <v>0</v>
      </c>
      <c r="R553" s="25" t="s">
        <v>107</v>
      </c>
      <c r="S553" s="25"/>
    </row>
    <row r="554" spans="1:19" x14ac:dyDescent="0.25">
      <c r="A554" s="36" t="s">
        <v>1777</v>
      </c>
      <c r="B554" s="25" t="s">
        <v>3608</v>
      </c>
      <c r="C554" s="25" t="s">
        <v>2089</v>
      </c>
      <c r="D554" s="25" t="s">
        <v>2106</v>
      </c>
      <c r="E554" s="37" t="s">
        <v>164</v>
      </c>
      <c r="F554" s="25" t="s">
        <v>2981</v>
      </c>
      <c r="G554" s="25" t="s">
        <v>3378</v>
      </c>
      <c r="H554" s="37">
        <v>254780</v>
      </c>
      <c r="I554" s="37" t="s">
        <v>116</v>
      </c>
      <c r="J554" s="25" t="s">
        <v>106</v>
      </c>
      <c r="K554" s="25" t="s">
        <v>13</v>
      </c>
      <c r="L554" s="25" t="s">
        <v>2946</v>
      </c>
      <c r="M554" s="27">
        <v>44655</v>
      </c>
      <c r="N554" s="38">
        <v>42674</v>
      </c>
      <c r="O554" s="26">
        <v>192000</v>
      </c>
      <c r="P554" s="26">
        <v>192000</v>
      </c>
      <c r="Q554" s="26">
        <f t="shared" si="8"/>
        <v>0</v>
      </c>
      <c r="R554" s="25" t="s">
        <v>107</v>
      </c>
      <c r="S554" s="25"/>
    </row>
    <row r="555" spans="1:19" x14ac:dyDescent="0.25">
      <c r="A555" s="36" t="s">
        <v>1778</v>
      </c>
      <c r="B555" s="25" t="s">
        <v>3634</v>
      </c>
      <c r="C555" s="25" t="s">
        <v>2089</v>
      </c>
      <c r="D555" s="25" t="s">
        <v>2107</v>
      </c>
      <c r="E555" s="37" t="s">
        <v>1538</v>
      </c>
      <c r="F555" s="25" t="s">
        <v>2981</v>
      </c>
      <c r="G555" s="25" t="s">
        <v>3378</v>
      </c>
      <c r="H555" s="37">
        <v>255399</v>
      </c>
      <c r="I555" s="37" t="s">
        <v>116</v>
      </c>
      <c r="J555" s="25" t="s">
        <v>106</v>
      </c>
      <c r="K555" s="25" t="s">
        <v>13</v>
      </c>
      <c r="L555" s="25" t="s">
        <v>2946</v>
      </c>
      <c r="M555" s="27">
        <v>44655</v>
      </c>
      <c r="N555" s="38">
        <v>42569</v>
      </c>
      <c r="O555" s="26">
        <v>500000</v>
      </c>
      <c r="P555" s="26">
        <v>500000</v>
      </c>
      <c r="Q555" s="26">
        <f t="shared" si="8"/>
        <v>0</v>
      </c>
      <c r="R555" s="25" t="s">
        <v>107</v>
      </c>
      <c r="S555" s="25"/>
    </row>
    <row r="556" spans="1:19" x14ac:dyDescent="0.25">
      <c r="A556" s="36" t="s">
        <v>1779</v>
      </c>
      <c r="B556" s="25" t="s">
        <v>447</v>
      </c>
      <c r="C556" s="25" t="s">
        <v>2089</v>
      </c>
      <c r="D556" s="25" t="s">
        <v>2108</v>
      </c>
      <c r="E556" s="37">
        <v>1703373</v>
      </c>
      <c r="F556" s="25" t="s">
        <v>2981</v>
      </c>
      <c r="G556" s="25" t="s">
        <v>3378</v>
      </c>
      <c r="H556" s="37">
        <v>255626</v>
      </c>
      <c r="I556" s="37" t="s">
        <v>116</v>
      </c>
      <c r="J556" s="25" t="s">
        <v>106</v>
      </c>
      <c r="K556" s="25" t="s">
        <v>13</v>
      </c>
      <c r="L556" s="25" t="s">
        <v>2946</v>
      </c>
      <c r="M556" s="27">
        <v>44655</v>
      </c>
      <c r="N556" s="38">
        <v>42662</v>
      </c>
      <c r="O556" s="26">
        <v>200000</v>
      </c>
      <c r="P556" s="26">
        <v>200000</v>
      </c>
      <c r="Q556" s="26">
        <f t="shared" si="8"/>
        <v>0</v>
      </c>
      <c r="R556" s="25" t="s">
        <v>107</v>
      </c>
      <c r="S556" s="25"/>
    </row>
    <row r="557" spans="1:19" x14ac:dyDescent="0.25">
      <c r="A557" s="36" t="s">
        <v>1780</v>
      </c>
      <c r="B557" s="25" t="s">
        <v>423</v>
      </c>
      <c r="C557" s="25" t="s">
        <v>2089</v>
      </c>
      <c r="D557" s="25" t="s">
        <v>2109</v>
      </c>
      <c r="E557" s="37">
        <v>1800114</v>
      </c>
      <c r="F557" s="25" t="s">
        <v>2981</v>
      </c>
      <c r="G557" s="25" t="s">
        <v>3378</v>
      </c>
      <c r="H557" s="37">
        <v>255631</v>
      </c>
      <c r="I557" s="37" t="s">
        <v>116</v>
      </c>
      <c r="J557" s="25" t="s">
        <v>106</v>
      </c>
      <c r="K557" s="25" t="s">
        <v>13</v>
      </c>
      <c r="L557" s="25" t="s">
        <v>2946</v>
      </c>
      <c r="M557" s="27">
        <v>44655</v>
      </c>
      <c r="N557" s="38">
        <v>42642</v>
      </c>
      <c r="O557" s="26">
        <v>180000</v>
      </c>
      <c r="P557" s="26">
        <v>180000</v>
      </c>
      <c r="Q557" s="26">
        <f t="shared" si="8"/>
        <v>0</v>
      </c>
      <c r="R557" s="25" t="s">
        <v>107</v>
      </c>
      <c r="S557" s="25"/>
    </row>
    <row r="558" spans="1:19" x14ac:dyDescent="0.25">
      <c r="A558" s="36" t="s">
        <v>1781</v>
      </c>
      <c r="B558" s="25" t="s">
        <v>859</v>
      </c>
      <c r="C558" s="25" t="s">
        <v>2089</v>
      </c>
      <c r="D558" s="25" t="s">
        <v>2110</v>
      </c>
      <c r="E558" s="37">
        <v>1704208</v>
      </c>
      <c r="F558" s="25" t="s">
        <v>2981</v>
      </c>
      <c r="G558" s="25" t="s">
        <v>3378</v>
      </c>
      <c r="H558" s="37">
        <v>255702</v>
      </c>
      <c r="I558" s="37" t="s">
        <v>116</v>
      </c>
      <c r="J558" s="25" t="s">
        <v>106</v>
      </c>
      <c r="K558" s="25" t="s">
        <v>13</v>
      </c>
      <c r="L558" s="25" t="s">
        <v>2946</v>
      </c>
      <c r="M558" s="27">
        <v>44655</v>
      </c>
      <c r="N558" s="38">
        <v>43053</v>
      </c>
      <c r="O558" s="26">
        <v>164472</v>
      </c>
      <c r="P558" s="26">
        <v>164472</v>
      </c>
      <c r="Q558" s="26">
        <f t="shared" si="8"/>
        <v>0</v>
      </c>
      <c r="R558" s="25" t="s">
        <v>107</v>
      </c>
      <c r="S558" s="25"/>
    </row>
    <row r="559" spans="1:19" x14ac:dyDescent="0.25">
      <c r="A559" s="36" t="s">
        <v>1782</v>
      </c>
      <c r="B559" s="25" t="s">
        <v>790</v>
      </c>
      <c r="C559" s="25" t="s">
        <v>2089</v>
      </c>
      <c r="D559" s="25" t="s">
        <v>2111</v>
      </c>
      <c r="E559" s="37">
        <v>1602719</v>
      </c>
      <c r="F559" s="25" t="s">
        <v>2981</v>
      </c>
      <c r="G559" s="25" t="s">
        <v>3378</v>
      </c>
      <c r="H559" s="37">
        <v>255891</v>
      </c>
      <c r="I559" s="37" t="s">
        <v>116</v>
      </c>
      <c r="J559" s="25" t="s">
        <v>106</v>
      </c>
      <c r="K559" s="25" t="s">
        <v>13</v>
      </c>
      <c r="L559" s="25" t="s">
        <v>2946</v>
      </c>
      <c r="M559" s="27">
        <v>44655</v>
      </c>
      <c r="N559" s="38">
        <v>42627</v>
      </c>
      <c r="O559" s="26">
        <v>343200</v>
      </c>
      <c r="P559" s="26">
        <v>343200</v>
      </c>
      <c r="Q559" s="26">
        <f t="shared" si="8"/>
        <v>0</v>
      </c>
      <c r="R559" s="25" t="s">
        <v>107</v>
      </c>
      <c r="S559" s="25"/>
    </row>
    <row r="560" spans="1:19" x14ac:dyDescent="0.25">
      <c r="A560" s="36" t="s">
        <v>1783</v>
      </c>
      <c r="B560" s="25" t="s">
        <v>388</v>
      </c>
      <c r="C560" s="25" t="s">
        <v>2089</v>
      </c>
      <c r="D560" s="25" t="s">
        <v>2112</v>
      </c>
      <c r="E560" s="37">
        <v>1800199</v>
      </c>
      <c r="F560" s="25" t="s">
        <v>2981</v>
      </c>
      <c r="G560" s="25" t="s">
        <v>3378</v>
      </c>
      <c r="H560" s="37">
        <v>256753</v>
      </c>
      <c r="I560" s="37" t="s">
        <v>116</v>
      </c>
      <c r="J560" s="25" t="s">
        <v>106</v>
      </c>
      <c r="K560" s="25" t="s">
        <v>13</v>
      </c>
      <c r="L560" s="25" t="s">
        <v>2946</v>
      </c>
      <c r="M560" s="27">
        <v>44655</v>
      </c>
      <c r="N560" s="38">
        <v>42662</v>
      </c>
      <c r="O560" s="26">
        <v>436000</v>
      </c>
      <c r="P560" s="26">
        <v>436000</v>
      </c>
      <c r="Q560" s="26">
        <f t="shared" si="8"/>
        <v>0</v>
      </c>
      <c r="R560" s="25" t="s">
        <v>107</v>
      </c>
      <c r="S560" s="25"/>
    </row>
    <row r="561" spans="1:19" x14ac:dyDescent="0.25">
      <c r="A561" s="36" t="s">
        <v>1784</v>
      </c>
      <c r="B561" s="25" t="s">
        <v>892</v>
      </c>
      <c r="C561" s="25" t="s">
        <v>2089</v>
      </c>
      <c r="D561" s="25" t="s">
        <v>2113</v>
      </c>
      <c r="E561" s="37">
        <v>1600380</v>
      </c>
      <c r="F561" s="25" t="s">
        <v>2981</v>
      </c>
      <c r="G561" s="25" t="s">
        <v>3378</v>
      </c>
      <c r="H561" s="37">
        <v>256927</v>
      </c>
      <c r="I561" s="37" t="s">
        <v>116</v>
      </c>
      <c r="J561" s="25" t="s">
        <v>106</v>
      </c>
      <c r="K561" s="25" t="s">
        <v>13</v>
      </c>
      <c r="L561" s="25" t="s">
        <v>2946</v>
      </c>
      <c r="M561" s="27">
        <v>44655</v>
      </c>
      <c r="N561" s="38">
        <v>42674</v>
      </c>
      <c r="O561" s="26">
        <v>420000</v>
      </c>
      <c r="P561" s="26">
        <v>420000</v>
      </c>
      <c r="Q561" s="26">
        <f t="shared" si="8"/>
        <v>0</v>
      </c>
      <c r="R561" s="25" t="s">
        <v>107</v>
      </c>
      <c r="S561" s="25"/>
    </row>
    <row r="562" spans="1:19" x14ac:dyDescent="0.25">
      <c r="A562" s="36" t="s">
        <v>1785</v>
      </c>
      <c r="B562" s="25" t="s">
        <v>3613</v>
      </c>
      <c r="C562" s="25" t="s">
        <v>2089</v>
      </c>
      <c r="D562" s="25" t="s">
        <v>2114</v>
      </c>
      <c r="E562" s="37" t="s">
        <v>150</v>
      </c>
      <c r="F562" s="25" t="s">
        <v>2981</v>
      </c>
      <c r="G562" s="25" t="s">
        <v>3378</v>
      </c>
      <c r="H562" s="37">
        <v>256994</v>
      </c>
      <c r="I562" s="37" t="s">
        <v>116</v>
      </c>
      <c r="J562" s="25" t="s">
        <v>106</v>
      </c>
      <c r="K562" s="25" t="s">
        <v>13</v>
      </c>
      <c r="L562" s="25" t="s">
        <v>2946</v>
      </c>
      <c r="M562" s="27">
        <v>44655</v>
      </c>
      <c r="N562" s="38">
        <v>42674</v>
      </c>
      <c r="O562" s="26">
        <v>462000</v>
      </c>
      <c r="P562" s="26">
        <v>462000</v>
      </c>
      <c r="Q562" s="26">
        <f t="shared" si="8"/>
        <v>0</v>
      </c>
      <c r="R562" s="25" t="s">
        <v>107</v>
      </c>
      <c r="S562" s="25"/>
    </row>
    <row r="563" spans="1:19" x14ac:dyDescent="0.25">
      <c r="A563" s="36" t="s">
        <v>1786</v>
      </c>
      <c r="B563" s="25" t="s">
        <v>826</v>
      </c>
      <c r="C563" s="25" t="s">
        <v>2089</v>
      </c>
      <c r="D563" s="25" t="s">
        <v>2115</v>
      </c>
      <c r="E563" s="37">
        <v>1602282</v>
      </c>
      <c r="F563" s="25" t="s">
        <v>2981</v>
      </c>
      <c r="G563" s="25" t="s">
        <v>3378</v>
      </c>
      <c r="H563" s="37">
        <v>257484</v>
      </c>
      <c r="I563" s="37" t="s">
        <v>116</v>
      </c>
      <c r="J563" s="25" t="s">
        <v>106</v>
      </c>
      <c r="K563" s="25" t="s">
        <v>13</v>
      </c>
      <c r="L563" s="25" t="s">
        <v>2946</v>
      </c>
      <c r="M563" s="27">
        <v>44655</v>
      </c>
      <c r="N563" s="38">
        <v>42751</v>
      </c>
      <c r="O563" s="26">
        <v>370000</v>
      </c>
      <c r="P563" s="26">
        <v>370000</v>
      </c>
      <c r="Q563" s="26">
        <f t="shared" si="8"/>
        <v>0</v>
      </c>
      <c r="R563" s="25" t="s">
        <v>107</v>
      </c>
      <c r="S563" s="25"/>
    </row>
    <row r="564" spans="1:19" x14ac:dyDescent="0.25">
      <c r="A564" s="36" t="s">
        <v>1787</v>
      </c>
      <c r="B564" s="25" t="s">
        <v>892</v>
      </c>
      <c r="C564" s="25" t="s">
        <v>2089</v>
      </c>
      <c r="D564" s="25" t="s">
        <v>2116</v>
      </c>
      <c r="E564" s="37">
        <v>1600380</v>
      </c>
      <c r="F564" s="25" t="s">
        <v>2981</v>
      </c>
      <c r="G564" s="25" t="s">
        <v>3378</v>
      </c>
      <c r="H564" s="37">
        <v>257990</v>
      </c>
      <c r="I564" s="37" t="s">
        <v>116</v>
      </c>
      <c r="J564" s="25" t="s">
        <v>106</v>
      </c>
      <c r="K564" s="25" t="s">
        <v>13</v>
      </c>
      <c r="L564" s="25" t="s">
        <v>2946</v>
      </c>
      <c r="M564" s="27">
        <v>44655</v>
      </c>
      <c r="N564" s="38">
        <v>42642</v>
      </c>
      <c r="O564" s="26">
        <v>310000</v>
      </c>
      <c r="P564" s="26">
        <v>310000</v>
      </c>
      <c r="Q564" s="26">
        <f t="shared" si="8"/>
        <v>0</v>
      </c>
      <c r="R564" s="25" t="s">
        <v>107</v>
      </c>
      <c r="S564" s="25"/>
    </row>
    <row r="565" spans="1:19" x14ac:dyDescent="0.25">
      <c r="A565" s="36" t="s">
        <v>1788</v>
      </c>
      <c r="B565" s="25" t="s">
        <v>3635</v>
      </c>
      <c r="C565" s="25" t="s">
        <v>2089</v>
      </c>
      <c r="D565" s="25" t="s">
        <v>2117</v>
      </c>
      <c r="E565" s="37">
        <v>1800184</v>
      </c>
      <c r="F565" s="25" t="s">
        <v>2981</v>
      </c>
      <c r="G565" s="25" t="s">
        <v>3378</v>
      </c>
      <c r="H565" s="37">
        <v>258364</v>
      </c>
      <c r="I565" s="37" t="s">
        <v>116</v>
      </c>
      <c r="J565" s="25" t="s">
        <v>106</v>
      </c>
      <c r="K565" s="25" t="s">
        <v>13</v>
      </c>
      <c r="L565" s="25" t="s">
        <v>2946</v>
      </c>
      <c r="M565" s="27">
        <v>44655</v>
      </c>
      <c r="N565" s="38">
        <v>42642</v>
      </c>
      <c r="O565" s="26">
        <v>315000</v>
      </c>
      <c r="P565" s="26">
        <v>315000</v>
      </c>
      <c r="Q565" s="26">
        <f t="shared" si="8"/>
        <v>0</v>
      </c>
      <c r="R565" s="25" t="s">
        <v>107</v>
      </c>
      <c r="S565" s="25"/>
    </row>
    <row r="566" spans="1:19" x14ac:dyDescent="0.25">
      <c r="A566" s="36" t="s">
        <v>1789</v>
      </c>
      <c r="B566" s="25" t="s">
        <v>437</v>
      </c>
      <c r="C566" s="25" t="s">
        <v>2090</v>
      </c>
      <c r="D566" s="25" t="s">
        <v>2118</v>
      </c>
      <c r="E566" s="37">
        <v>1700856</v>
      </c>
      <c r="F566" s="25" t="s">
        <v>2981</v>
      </c>
      <c r="G566" s="25" t="s">
        <v>3378</v>
      </c>
      <c r="H566" s="37">
        <v>284138</v>
      </c>
      <c r="I566" s="37" t="s">
        <v>116</v>
      </c>
      <c r="J566" s="25" t="s">
        <v>106</v>
      </c>
      <c r="K566" s="25" t="s">
        <v>13</v>
      </c>
      <c r="L566" s="25" t="s">
        <v>2946</v>
      </c>
      <c r="M566" s="27">
        <v>44655</v>
      </c>
      <c r="N566" s="38">
        <v>43180</v>
      </c>
      <c r="O566" s="26">
        <v>260000</v>
      </c>
      <c r="P566" s="26">
        <v>260000</v>
      </c>
      <c r="Q566" s="26">
        <f t="shared" si="8"/>
        <v>0</v>
      </c>
      <c r="R566" s="25" t="s">
        <v>107</v>
      </c>
      <c r="S566" s="25"/>
    </row>
    <row r="567" spans="1:19" x14ac:dyDescent="0.25">
      <c r="A567" s="36" t="s">
        <v>1790</v>
      </c>
      <c r="B567" s="25" t="s">
        <v>283</v>
      </c>
      <c r="C567" s="25" t="s">
        <v>2090</v>
      </c>
      <c r="D567" s="25" t="s">
        <v>2119</v>
      </c>
      <c r="E567" s="37">
        <v>1800163</v>
      </c>
      <c r="F567" s="25" t="s">
        <v>2981</v>
      </c>
      <c r="G567" s="25" t="s">
        <v>3378</v>
      </c>
      <c r="H567" s="37">
        <v>284510</v>
      </c>
      <c r="I567" s="37" t="s">
        <v>116</v>
      </c>
      <c r="J567" s="25" t="s">
        <v>106</v>
      </c>
      <c r="K567" s="25" t="s">
        <v>13</v>
      </c>
      <c r="L567" s="25" t="s">
        <v>2946</v>
      </c>
      <c r="M567" s="27">
        <v>44655</v>
      </c>
      <c r="N567" s="38">
        <v>43180</v>
      </c>
      <c r="O567" s="26">
        <v>386000</v>
      </c>
      <c r="P567" s="26">
        <v>386000</v>
      </c>
      <c r="Q567" s="26">
        <f t="shared" si="8"/>
        <v>0</v>
      </c>
      <c r="R567" s="25" t="s">
        <v>107</v>
      </c>
      <c r="S567" s="25"/>
    </row>
    <row r="568" spans="1:19" x14ac:dyDescent="0.25">
      <c r="A568" s="36" t="s">
        <v>1791</v>
      </c>
      <c r="B568" s="25" t="s">
        <v>1692</v>
      </c>
      <c r="C568" s="25" t="s">
        <v>2090</v>
      </c>
      <c r="D568" s="25" t="s">
        <v>2120</v>
      </c>
      <c r="E568" s="37">
        <v>1703187</v>
      </c>
      <c r="F568" s="25" t="s">
        <v>2981</v>
      </c>
      <c r="G568" s="25" t="s">
        <v>3378</v>
      </c>
      <c r="H568" s="37">
        <v>287189</v>
      </c>
      <c r="I568" s="37" t="s">
        <v>116</v>
      </c>
      <c r="J568" s="25" t="s">
        <v>106</v>
      </c>
      <c r="K568" s="25" t="s">
        <v>13</v>
      </c>
      <c r="L568" s="25" t="s">
        <v>2946</v>
      </c>
      <c r="M568" s="27">
        <v>44655</v>
      </c>
      <c r="N568" s="38">
        <v>43180</v>
      </c>
      <c r="O568" s="26">
        <v>290217</v>
      </c>
      <c r="P568" s="26">
        <v>290217</v>
      </c>
      <c r="Q568" s="26">
        <f t="shared" si="8"/>
        <v>0</v>
      </c>
      <c r="R568" s="25" t="s">
        <v>107</v>
      </c>
      <c r="S568" s="25"/>
    </row>
    <row r="569" spans="1:19" x14ac:dyDescent="0.25">
      <c r="A569" s="36" t="s">
        <v>1792</v>
      </c>
      <c r="B569" s="25" t="s">
        <v>405</v>
      </c>
      <c r="C569" s="25" t="s">
        <v>2090</v>
      </c>
      <c r="D569" s="25" t="s">
        <v>2121</v>
      </c>
      <c r="E569" s="37">
        <v>1800500</v>
      </c>
      <c r="F569" s="25" t="s">
        <v>2981</v>
      </c>
      <c r="G569" s="25" t="s">
        <v>3378</v>
      </c>
      <c r="H569" s="37">
        <v>283363</v>
      </c>
      <c r="I569" s="37" t="s">
        <v>116</v>
      </c>
      <c r="J569" s="25" t="s">
        <v>106</v>
      </c>
      <c r="K569" s="25" t="s">
        <v>13</v>
      </c>
      <c r="L569" s="25" t="s">
        <v>2946</v>
      </c>
      <c r="M569" s="27">
        <v>44655</v>
      </c>
      <c r="N569" s="38">
        <v>43291</v>
      </c>
      <c r="O569" s="26">
        <v>355000</v>
      </c>
      <c r="P569" s="26">
        <v>355000</v>
      </c>
      <c r="Q569" s="26">
        <f t="shared" si="8"/>
        <v>0</v>
      </c>
      <c r="R569" s="25" t="s">
        <v>107</v>
      </c>
      <c r="S569" s="25"/>
    </row>
    <row r="570" spans="1:19" x14ac:dyDescent="0.25">
      <c r="A570" s="36" t="s">
        <v>1793</v>
      </c>
      <c r="B570" s="25" t="s">
        <v>3636</v>
      </c>
      <c r="C570" s="25" t="s">
        <v>2090</v>
      </c>
      <c r="D570" s="25" t="s">
        <v>2122</v>
      </c>
      <c r="E570" s="37" t="s">
        <v>148</v>
      </c>
      <c r="F570" s="25" t="s">
        <v>2981</v>
      </c>
      <c r="G570" s="25" t="s">
        <v>3378</v>
      </c>
      <c r="H570" s="37">
        <v>281074</v>
      </c>
      <c r="I570" s="37" t="s">
        <v>116</v>
      </c>
      <c r="J570" s="25" t="s">
        <v>106</v>
      </c>
      <c r="K570" s="25" t="s">
        <v>13</v>
      </c>
      <c r="L570" s="25" t="s">
        <v>2946</v>
      </c>
      <c r="M570" s="27">
        <v>44655</v>
      </c>
      <c r="N570" s="38">
        <v>43180</v>
      </c>
      <c r="O570" s="26">
        <v>643000</v>
      </c>
      <c r="P570" s="26">
        <v>643000</v>
      </c>
      <c r="Q570" s="26">
        <f t="shared" si="8"/>
        <v>0</v>
      </c>
      <c r="R570" s="25" t="s">
        <v>107</v>
      </c>
      <c r="S570" s="25"/>
    </row>
    <row r="571" spans="1:19" x14ac:dyDescent="0.25">
      <c r="A571" s="36" t="s">
        <v>1794</v>
      </c>
      <c r="B571" s="25" t="s">
        <v>1693</v>
      </c>
      <c r="C571" s="25" t="s">
        <v>2090</v>
      </c>
      <c r="D571" s="25" t="s">
        <v>2123</v>
      </c>
      <c r="E571" s="37" t="s">
        <v>2412</v>
      </c>
      <c r="F571" s="25" t="s">
        <v>2981</v>
      </c>
      <c r="G571" s="25" t="s">
        <v>3378</v>
      </c>
      <c r="H571" s="37">
        <v>286165</v>
      </c>
      <c r="I571" s="37" t="s">
        <v>116</v>
      </c>
      <c r="J571" s="25" t="s">
        <v>106</v>
      </c>
      <c r="K571" s="25" t="s">
        <v>13</v>
      </c>
      <c r="L571" s="25" t="s">
        <v>2946</v>
      </c>
      <c r="M571" s="27">
        <v>44655</v>
      </c>
      <c r="N571" s="38">
        <v>43297</v>
      </c>
      <c r="O571" s="26">
        <v>340000</v>
      </c>
      <c r="P571" s="26">
        <v>340000</v>
      </c>
      <c r="Q571" s="26">
        <f t="shared" si="8"/>
        <v>0</v>
      </c>
      <c r="R571" s="25" t="s">
        <v>107</v>
      </c>
      <c r="S571" s="25"/>
    </row>
    <row r="572" spans="1:19" x14ac:dyDescent="0.25">
      <c r="A572" s="36" t="s">
        <v>1795</v>
      </c>
      <c r="B572" s="25" t="s">
        <v>418</v>
      </c>
      <c r="C572" s="25" t="s">
        <v>2090</v>
      </c>
      <c r="D572" s="25" t="s">
        <v>2124</v>
      </c>
      <c r="E572" s="37">
        <v>1701509</v>
      </c>
      <c r="F572" s="25" t="s">
        <v>2981</v>
      </c>
      <c r="G572" s="25" t="s">
        <v>3378</v>
      </c>
      <c r="H572" s="37">
        <v>286730</v>
      </c>
      <c r="I572" s="37" t="s">
        <v>116</v>
      </c>
      <c r="J572" s="25" t="s">
        <v>106</v>
      </c>
      <c r="K572" s="25" t="s">
        <v>13</v>
      </c>
      <c r="L572" s="25" t="s">
        <v>2946</v>
      </c>
      <c r="M572" s="27">
        <v>44655</v>
      </c>
      <c r="N572" s="38">
        <v>43180</v>
      </c>
      <c r="O572" s="26">
        <v>374000</v>
      </c>
      <c r="P572" s="26">
        <v>374000</v>
      </c>
      <c r="Q572" s="26">
        <f t="shared" si="8"/>
        <v>0</v>
      </c>
      <c r="R572" s="25" t="s">
        <v>107</v>
      </c>
      <c r="S572" s="25"/>
    </row>
    <row r="573" spans="1:19" x14ac:dyDescent="0.25">
      <c r="A573" s="36" t="s">
        <v>1796</v>
      </c>
      <c r="B573" s="25" t="s">
        <v>686</v>
      </c>
      <c r="C573" s="25" t="s">
        <v>2090</v>
      </c>
      <c r="D573" s="25" t="s">
        <v>2125</v>
      </c>
      <c r="E573" s="37">
        <v>1704314</v>
      </c>
      <c r="F573" s="25" t="s">
        <v>2981</v>
      </c>
      <c r="G573" s="25" t="s">
        <v>3378</v>
      </c>
      <c r="H573" s="37">
        <v>286762</v>
      </c>
      <c r="I573" s="37" t="s">
        <v>116</v>
      </c>
      <c r="J573" s="25" t="s">
        <v>106</v>
      </c>
      <c r="K573" s="25" t="s">
        <v>13</v>
      </c>
      <c r="L573" s="25" t="s">
        <v>2946</v>
      </c>
      <c r="M573" s="27">
        <v>44655</v>
      </c>
      <c r="N573" s="38">
        <v>43328</v>
      </c>
      <c r="O573" s="26">
        <v>229300</v>
      </c>
      <c r="P573" s="26">
        <v>229300</v>
      </c>
      <c r="Q573" s="26">
        <f t="shared" si="8"/>
        <v>0</v>
      </c>
      <c r="R573" s="25" t="s">
        <v>107</v>
      </c>
      <c r="S573" s="25"/>
    </row>
    <row r="574" spans="1:19" x14ac:dyDescent="0.25">
      <c r="A574" s="36" t="s">
        <v>1797</v>
      </c>
      <c r="B574" s="25" t="s">
        <v>295</v>
      </c>
      <c r="C574" s="25" t="s">
        <v>2090</v>
      </c>
      <c r="D574" s="25" t="s">
        <v>2126</v>
      </c>
      <c r="E574" s="37">
        <v>1602717</v>
      </c>
      <c r="F574" s="25" t="s">
        <v>2981</v>
      </c>
      <c r="G574" s="25" t="s">
        <v>3378</v>
      </c>
      <c r="H574" s="37">
        <v>286806</v>
      </c>
      <c r="I574" s="37" t="s">
        <v>116</v>
      </c>
      <c r="J574" s="25" t="s">
        <v>106</v>
      </c>
      <c r="K574" s="25" t="s">
        <v>13</v>
      </c>
      <c r="L574" s="25" t="s">
        <v>2946</v>
      </c>
      <c r="M574" s="27">
        <v>44655</v>
      </c>
      <c r="N574" s="38">
        <v>43180</v>
      </c>
      <c r="O574" s="26">
        <v>76500</v>
      </c>
      <c r="P574" s="26">
        <v>76500</v>
      </c>
      <c r="Q574" s="26">
        <f t="shared" si="8"/>
        <v>0</v>
      </c>
      <c r="R574" s="25" t="s">
        <v>107</v>
      </c>
      <c r="S574" s="25"/>
    </row>
    <row r="575" spans="1:19" x14ac:dyDescent="0.25">
      <c r="A575" s="36" t="s">
        <v>1798</v>
      </c>
      <c r="B575" s="25" t="s">
        <v>1694</v>
      </c>
      <c r="C575" s="25" t="s">
        <v>2090</v>
      </c>
      <c r="D575" s="25" t="s">
        <v>2127</v>
      </c>
      <c r="E575" s="37" t="s">
        <v>2413</v>
      </c>
      <c r="F575" s="25" t="s">
        <v>2981</v>
      </c>
      <c r="G575" s="25" t="s">
        <v>3378</v>
      </c>
      <c r="H575" s="37">
        <v>287818</v>
      </c>
      <c r="I575" s="37" t="s">
        <v>116</v>
      </c>
      <c r="J575" s="25" t="s">
        <v>106</v>
      </c>
      <c r="K575" s="25" t="s">
        <v>13</v>
      </c>
      <c r="L575" s="25" t="s">
        <v>2946</v>
      </c>
      <c r="M575" s="27">
        <v>44655</v>
      </c>
      <c r="N575" s="38">
        <v>43314</v>
      </c>
      <c r="O575" s="26">
        <v>720000</v>
      </c>
      <c r="P575" s="26">
        <v>720000</v>
      </c>
      <c r="Q575" s="26">
        <f t="shared" si="8"/>
        <v>0</v>
      </c>
      <c r="R575" s="25" t="s">
        <v>107</v>
      </c>
      <c r="S575" s="25"/>
    </row>
    <row r="576" spans="1:19" x14ac:dyDescent="0.25">
      <c r="A576" s="36" t="s">
        <v>1799</v>
      </c>
      <c r="B576" s="25" t="s">
        <v>1695</v>
      </c>
      <c r="C576" s="25" t="s">
        <v>2090</v>
      </c>
      <c r="D576" s="25" t="s">
        <v>2128</v>
      </c>
      <c r="E576" s="37" t="s">
        <v>226</v>
      </c>
      <c r="F576" s="25" t="s">
        <v>2981</v>
      </c>
      <c r="G576" s="25" t="s">
        <v>3378</v>
      </c>
      <c r="H576" s="37">
        <v>285776</v>
      </c>
      <c r="I576" s="37" t="s">
        <v>116</v>
      </c>
      <c r="J576" s="25" t="s">
        <v>106</v>
      </c>
      <c r="K576" s="25" t="s">
        <v>13</v>
      </c>
      <c r="L576" s="25" t="s">
        <v>2946</v>
      </c>
      <c r="M576" s="27">
        <v>44655</v>
      </c>
      <c r="N576" s="38">
        <v>43284</v>
      </c>
      <c r="O576" s="26">
        <v>61422</v>
      </c>
      <c r="P576" s="26">
        <v>61422</v>
      </c>
      <c r="Q576" s="26">
        <f t="shared" si="8"/>
        <v>0</v>
      </c>
      <c r="R576" s="25" t="s">
        <v>107</v>
      </c>
      <c r="S576" s="25"/>
    </row>
    <row r="577" spans="1:19" x14ac:dyDescent="0.25">
      <c r="A577" s="36" t="s">
        <v>1800</v>
      </c>
      <c r="B577" s="25" t="s">
        <v>418</v>
      </c>
      <c r="C577" s="25" t="s">
        <v>2091</v>
      </c>
      <c r="D577" s="25" t="s">
        <v>2129</v>
      </c>
      <c r="E577" s="37">
        <v>1701509</v>
      </c>
      <c r="F577" s="25" t="s">
        <v>2981</v>
      </c>
      <c r="G577" s="25" t="s">
        <v>3378</v>
      </c>
      <c r="H577" s="37" t="s">
        <v>2433</v>
      </c>
      <c r="I577" s="37" t="s">
        <v>116</v>
      </c>
      <c r="J577" s="25" t="s">
        <v>106</v>
      </c>
      <c r="K577" s="25" t="s">
        <v>13</v>
      </c>
      <c r="L577" s="25" t="s">
        <v>2946</v>
      </c>
      <c r="M577" s="27">
        <v>44655</v>
      </c>
      <c r="N577" s="38">
        <v>43711</v>
      </c>
      <c r="O577" s="26">
        <v>305000</v>
      </c>
      <c r="P577" s="26">
        <v>305000</v>
      </c>
      <c r="Q577" s="26">
        <f t="shared" si="8"/>
        <v>0</v>
      </c>
      <c r="R577" s="25" t="s">
        <v>107</v>
      </c>
      <c r="S577" s="25"/>
    </row>
    <row r="578" spans="1:19" x14ac:dyDescent="0.25">
      <c r="A578" s="36" t="s">
        <v>1801</v>
      </c>
      <c r="B578" s="25" t="s">
        <v>917</v>
      </c>
      <c r="C578" s="25" t="s">
        <v>2091</v>
      </c>
      <c r="D578" s="25" t="s">
        <v>2130</v>
      </c>
      <c r="E578" s="37">
        <v>1800577</v>
      </c>
      <c r="F578" s="25" t="s">
        <v>2981</v>
      </c>
      <c r="G578" s="25" t="s">
        <v>3378</v>
      </c>
      <c r="H578" s="37" t="s">
        <v>2434</v>
      </c>
      <c r="I578" s="37" t="s">
        <v>116</v>
      </c>
      <c r="J578" s="25" t="s">
        <v>106</v>
      </c>
      <c r="K578" s="25" t="s">
        <v>13</v>
      </c>
      <c r="L578" s="25" t="s">
        <v>2946</v>
      </c>
      <c r="M578" s="27">
        <v>44655</v>
      </c>
      <c r="N578" s="38">
        <v>43713</v>
      </c>
      <c r="O578" s="26">
        <v>200000</v>
      </c>
      <c r="P578" s="26">
        <v>200000</v>
      </c>
      <c r="Q578" s="26">
        <f t="shared" si="8"/>
        <v>0</v>
      </c>
      <c r="R578" s="25" t="s">
        <v>107</v>
      </c>
      <c r="S578" s="25"/>
    </row>
    <row r="579" spans="1:19" x14ac:dyDescent="0.25">
      <c r="A579" s="36" t="s">
        <v>1802</v>
      </c>
      <c r="B579" s="25" t="s">
        <v>3637</v>
      </c>
      <c r="C579" s="25" t="s">
        <v>2091</v>
      </c>
      <c r="D579" s="25" t="s">
        <v>2131</v>
      </c>
      <c r="E579" s="37" t="s">
        <v>2414</v>
      </c>
      <c r="F579" s="25" t="s">
        <v>2981</v>
      </c>
      <c r="G579" s="25" t="s">
        <v>3378</v>
      </c>
      <c r="H579" s="37" t="s">
        <v>2435</v>
      </c>
      <c r="I579" s="37" t="s">
        <v>116</v>
      </c>
      <c r="J579" s="25" t="s">
        <v>106</v>
      </c>
      <c r="K579" s="25" t="s">
        <v>13</v>
      </c>
      <c r="L579" s="25" t="s">
        <v>2946</v>
      </c>
      <c r="M579" s="27">
        <v>44655</v>
      </c>
      <c r="N579" s="38">
        <v>43716</v>
      </c>
      <c r="O579" s="26">
        <v>454400</v>
      </c>
      <c r="P579" s="26">
        <v>454400</v>
      </c>
      <c r="Q579" s="26">
        <f t="shared" si="8"/>
        <v>0</v>
      </c>
      <c r="R579" s="25" t="s">
        <v>107</v>
      </c>
      <c r="S579" s="25"/>
    </row>
    <row r="580" spans="1:19" x14ac:dyDescent="0.25">
      <c r="A580" s="36" t="s">
        <v>1803</v>
      </c>
      <c r="B580" s="25" t="s">
        <v>3638</v>
      </c>
      <c r="C580" s="25" t="s">
        <v>2091</v>
      </c>
      <c r="D580" s="25" t="s">
        <v>2132</v>
      </c>
      <c r="E580" s="37" t="s">
        <v>2415</v>
      </c>
      <c r="F580" s="25" t="s">
        <v>2981</v>
      </c>
      <c r="G580" s="25" t="s">
        <v>3378</v>
      </c>
      <c r="H580" s="37" t="s">
        <v>2436</v>
      </c>
      <c r="I580" s="37" t="s">
        <v>116</v>
      </c>
      <c r="J580" s="25" t="s">
        <v>106</v>
      </c>
      <c r="K580" s="25" t="s">
        <v>13</v>
      </c>
      <c r="L580" s="25" t="s">
        <v>2946</v>
      </c>
      <c r="M580" s="27">
        <v>44655</v>
      </c>
      <c r="N580" s="38">
        <v>43725</v>
      </c>
      <c r="O580" s="26">
        <v>246500</v>
      </c>
      <c r="P580" s="26">
        <v>246500</v>
      </c>
      <c r="Q580" s="26">
        <f t="shared" si="8"/>
        <v>0</v>
      </c>
      <c r="R580" s="25" t="s">
        <v>107</v>
      </c>
      <c r="S580" s="25"/>
    </row>
    <row r="581" spans="1:19" x14ac:dyDescent="0.25">
      <c r="A581" s="36" t="s">
        <v>1804</v>
      </c>
      <c r="B581" s="25" t="s">
        <v>1696</v>
      </c>
      <c r="C581" s="25" t="s">
        <v>2091</v>
      </c>
      <c r="D581" s="25" t="s">
        <v>2133</v>
      </c>
      <c r="E581" s="37" t="s">
        <v>2416</v>
      </c>
      <c r="F581" s="25" t="s">
        <v>2981</v>
      </c>
      <c r="G581" s="25" t="s">
        <v>3378</v>
      </c>
      <c r="H581" s="37" t="s">
        <v>2437</v>
      </c>
      <c r="I581" s="37" t="s">
        <v>116</v>
      </c>
      <c r="J581" s="25" t="s">
        <v>106</v>
      </c>
      <c r="K581" s="25" t="s">
        <v>13</v>
      </c>
      <c r="L581" s="25" t="s">
        <v>2946</v>
      </c>
      <c r="M581" s="27">
        <v>44655</v>
      </c>
      <c r="N581" s="38">
        <v>43711</v>
      </c>
      <c r="O581" s="26">
        <v>368000</v>
      </c>
      <c r="P581" s="26">
        <v>368000</v>
      </c>
      <c r="Q581" s="26">
        <f t="shared" si="8"/>
        <v>0</v>
      </c>
      <c r="R581" s="25" t="s">
        <v>107</v>
      </c>
      <c r="S581" s="25"/>
    </row>
    <row r="582" spans="1:19" x14ac:dyDescent="0.25">
      <c r="A582" s="36" t="s">
        <v>1805</v>
      </c>
      <c r="B582" s="25" t="s">
        <v>1697</v>
      </c>
      <c r="C582" s="25" t="s">
        <v>2091</v>
      </c>
      <c r="D582" s="25" t="s">
        <v>2134</v>
      </c>
      <c r="E582" s="37">
        <v>1701645</v>
      </c>
      <c r="F582" s="25" t="s">
        <v>2981</v>
      </c>
      <c r="G582" s="25" t="s">
        <v>3378</v>
      </c>
      <c r="H582" s="37" t="s">
        <v>2438</v>
      </c>
      <c r="I582" s="37" t="s">
        <v>116</v>
      </c>
      <c r="J582" s="25" t="s">
        <v>106</v>
      </c>
      <c r="K582" s="25" t="s">
        <v>13</v>
      </c>
      <c r="L582" s="25" t="s">
        <v>2946</v>
      </c>
      <c r="M582" s="27">
        <v>44655</v>
      </c>
      <c r="N582" s="38">
        <v>43711</v>
      </c>
      <c r="O582" s="26">
        <v>222000.00000000023</v>
      </c>
      <c r="P582" s="26">
        <v>222000</v>
      </c>
      <c r="Q582" s="26">
        <f t="shared" ref="Q582:Q645" si="9">O582-P582</f>
        <v>2.3283064365386963E-10</v>
      </c>
      <c r="R582" s="25" t="s">
        <v>107</v>
      </c>
      <c r="S582" s="25"/>
    </row>
    <row r="583" spans="1:19" x14ac:dyDescent="0.25">
      <c r="A583" s="36" t="s">
        <v>1806</v>
      </c>
      <c r="B583" s="25" t="s">
        <v>1688</v>
      </c>
      <c r="C583" s="25" t="s">
        <v>2091</v>
      </c>
      <c r="D583" s="25" t="s">
        <v>2135</v>
      </c>
      <c r="E583" s="37">
        <v>1800110</v>
      </c>
      <c r="F583" s="25" t="s">
        <v>2981</v>
      </c>
      <c r="G583" s="25" t="s">
        <v>3378</v>
      </c>
      <c r="H583" s="37" t="s">
        <v>2439</v>
      </c>
      <c r="I583" s="37" t="s">
        <v>116</v>
      </c>
      <c r="J583" s="25" t="s">
        <v>106</v>
      </c>
      <c r="K583" s="25" t="s">
        <v>13</v>
      </c>
      <c r="L583" s="25" t="s">
        <v>2946</v>
      </c>
      <c r="M583" s="27">
        <v>44655</v>
      </c>
      <c r="N583" s="38">
        <v>43713</v>
      </c>
      <c r="O583" s="26">
        <v>285402.87999999995</v>
      </c>
      <c r="P583" s="26">
        <v>285402.88</v>
      </c>
      <c r="Q583" s="26">
        <f t="shared" si="9"/>
        <v>0</v>
      </c>
      <c r="R583" s="25" t="s">
        <v>107</v>
      </c>
      <c r="S583" s="25"/>
    </row>
    <row r="584" spans="1:19" x14ac:dyDescent="0.25">
      <c r="A584" s="36" t="s">
        <v>1807</v>
      </c>
      <c r="B584" s="25" t="s">
        <v>3639</v>
      </c>
      <c r="C584" s="25" t="s">
        <v>2091</v>
      </c>
      <c r="D584" s="25" t="s">
        <v>2136</v>
      </c>
      <c r="E584" s="37" t="s">
        <v>2411</v>
      </c>
      <c r="F584" s="25" t="s">
        <v>2981</v>
      </c>
      <c r="G584" s="25" t="s">
        <v>3378</v>
      </c>
      <c r="H584" s="37" t="s">
        <v>2440</v>
      </c>
      <c r="I584" s="37" t="s">
        <v>116</v>
      </c>
      <c r="J584" s="25" t="s">
        <v>106</v>
      </c>
      <c r="K584" s="25" t="s">
        <v>13</v>
      </c>
      <c r="L584" s="25" t="s">
        <v>2946</v>
      </c>
      <c r="M584" s="27">
        <v>44655</v>
      </c>
      <c r="N584" s="38">
        <v>43740</v>
      </c>
      <c r="O584" s="26">
        <v>57089.919999999925</v>
      </c>
      <c r="P584" s="26">
        <v>57089.919999999998</v>
      </c>
      <c r="Q584" s="26">
        <f t="shared" si="9"/>
        <v>-7.2759576141834259E-11</v>
      </c>
      <c r="R584" s="25" t="s">
        <v>107</v>
      </c>
      <c r="S584" s="25"/>
    </row>
    <row r="585" spans="1:19" x14ac:dyDescent="0.25">
      <c r="A585" s="36" t="s">
        <v>1808</v>
      </c>
      <c r="B585" s="25" t="s">
        <v>432</v>
      </c>
      <c r="C585" s="25" t="s">
        <v>2091</v>
      </c>
      <c r="D585" s="25" t="s">
        <v>2137</v>
      </c>
      <c r="E585" s="37">
        <v>1702512</v>
      </c>
      <c r="F585" s="25" t="s">
        <v>2981</v>
      </c>
      <c r="G585" s="25" t="s">
        <v>3378</v>
      </c>
      <c r="H585" s="37" t="s">
        <v>2441</v>
      </c>
      <c r="I585" s="37" t="s">
        <v>116</v>
      </c>
      <c r="J585" s="25" t="s">
        <v>106</v>
      </c>
      <c r="K585" s="25" t="s">
        <v>13</v>
      </c>
      <c r="L585" s="25" t="s">
        <v>2946</v>
      </c>
      <c r="M585" s="27">
        <v>44655</v>
      </c>
      <c r="N585" s="38">
        <v>43713</v>
      </c>
      <c r="O585" s="26">
        <v>793000</v>
      </c>
      <c r="P585" s="26">
        <v>793000</v>
      </c>
      <c r="Q585" s="26">
        <f t="shared" si="9"/>
        <v>0</v>
      </c>
      <c r="R585" s="25" t="s">
        <v>107</v>
      </c>
      <c r="S585" s="25"/>
    </row>
    <row r="586" spans="1:19" x14ac:dyDescent="0.25">
      <c r="A586" s="36" t="s">
        <v>1809</v>
      </c>
      <c r="B586" s="25" t="s">
        <v>295</v>
      </c>
      <c r="C586" s="25" t="s">
        <v>2091</v>
      </c>
      <c r="D586" s="25" t="s">
        <v>2138</v>
      </c>
      <c r="E586" s="37">
        <v>1602717</v>
      </c>
      <c r="F586" s="25" t="s">
        <v>2981</v>
      </c>
      <c r="G586" s="25" t="s">
        <v>3378</v>
      </c>
      <c r="H586" s="37" t="s">
        <v>2442</v>
      </c>
      <c r="I586" s="37" t="s">
        <v>116</v>
      </c>
      <c r="J586" s="25" t="s">
        <v>106</v>
      </c>
      <c r="K586" s="25" t="s">
        <v>13</v>
      </c>
      <c r="L586" s="25" t="s">
        <v>2946</v>
      </c>
      <c r="M586" s="27">
        <v>44655</v>
      </c>
      <c r="N586" s="38">
        <v>43713</v>
      </c>
      <c r="O586" s="26">
        <v>200000</v>
      </c>
      <c r="P586" s="26">
        <v>200000</v>
      </c>
      <c r="Q586" s="26">
        <f t="shared" si="9"/>
        <v>0</v>
      </c>
      <c r="R586" s="25" t="s">
        <v>107</v>
      </c>
      <c r="S586" s="25"/>
    </row>
    <row r="587" spans="1:19" x14ac:dyDescent="0.25">
      <c r="A587" s="36" t="s">
        <v>1810</v>
      </c>
      <c r="B587" s="25" t="s">
        <v>245</v>
      </c>
      <c r="C587" s="25" t="s">
        <v>2091</v>
      </c>
      <c r="D587" s="25" t="s">
        <v>2139</v>
      </c>
      <c r="E587" s="37">
        <v>1602690</v>
      </c>
      <c r="F587" s="25" t="s">
        <v>2981</v>
      </c>
      <c r="G587" s="25" t="s">
        <v>3378</v>
      </c>
      <c r="H587" s="37" t="s">
        <v>2443</v>
      </c>
      <c r="I587" s="37" t="s">
        <v>116</v>
      </c>
      <c r="J587" s="25" t="s">
        <v>106</v>
      </c>
      <c r="K587" s="25" t="s">
        <v>13</v>
      </c>
      <c r="L587" s="25" t="s">
        <v>2946</v>
      </c>
      <c r="M587" s="27">
        <v>44655</v>
      </c>
      <c r="N587" s="38">
        <v>43711</v>
      </c>
      <c r="O587" s="26">
        <v>318500</v>
      </c>
      <c r="P587" s="26">
        <v>318500</v>
      </c>
      <c r="Q587" s="26">
        <f t="shared" si="9"/>
        <v>0</v>
      </c>
      <c r="R587" s="25" t="s">
        <v>107</v>
      </c>
      <c r="S587" s="25"/>
    </row>
    <row r="588" spans="1:19" x14ac:dyDescent="0.25">
      <c r="A588" s="36" t="s">
        <v>1811</v>
      </c>
      <c r="B588" s="25" t="s">
        <v>430</v>
      </c>
      <c r="C588" s="25" t="s">
        <v>2091</v>
      </c>
      <c r="D588" s="25" t="s">
        <v>2140</v>
      </c>
      <c r="E588" s="37">
        <v>1702404</v>
      </c>
      <c r="F588" s="25" t="s">
        <v>2981</v>
      </c>
      <c r="G588" s="25" t="s">
        <v>3378</v>
      </c>
      <c r="H588" s="37" t="s">
        <v>2444</v>
      </c>
      <c r="I588" s="37" t="s">
        <v>116</v>
      </c>
      <c r="J588" s="25" t="s">
        <v>106</v>
      </c>
      <c r="K588" s="25" t="s">
        <v>13</v>
      </c>
      <c r="L588" s="25" t="s">
        <v>2946</v>
      </c>
      <c r="M588" s="27">
        <v>44655</v>
      </c>
      <c r="N588" s="38">
        <v>43711</v>
      </c>
      <c r="O588" s="26">
        <v>370000</v>
      </c>
      <c r="P588" s="26">
        <v>370000</v>
      </c>
      <c r="Q588" s="26">
        <f t="shared" si="9"/>
        <v>0</v>
      </c>
      <c r="R588" s="25" t="s">
        <v>107</v>
      </c>
      <c r="S588" s="25"/>
    </row>
    <row r="589" spans="1:19" x14ac:dyDescent="0.25">
      <c r="A589" s="36" t="s">
        <v>1812</v>
      </c>
      <c r="B589" s="25" t="s">
        <v>1695</v>
      </c>
      <c r="C589" s="25" t="s">
        <v>2091</v>
      </c>
      <c r="D589" s="25" t="s">
        <v>2141</v>
      </c>
      <c r="E589" s="37" t="s">
        <v>226</v>
      </c>
      <c r="F589" s="25" t="s">
        <v>2981</v>
      </c>
      <c r="G589" s="25" t="s">
        <v>3378</v>
      </c>
      <c r="H589" s="37" t="s">
        <v>2445</v>
      </c>
      <c r="I589" s="37" t="s">
        <v>116</v>
      </c>
      <c r="J589" s="25" t="s">
        <v>106</v>
      </c>
      <c r="K589" s="25" t="s">
        <v>13</v>
      </c>
      <c r="L589" s="25" t="s">
        <v>2946</v>
      </c>
      <c r="M589" s="27">
        <v>44655</v>
      </c>
      <c r="N589" s="38">
        <v>43714</v>
      </c>
      <c r="O589" s="26">
        <v>364999.99</v>
      </c>
      <c r="P589" s="26">
        <v>364999.99</v>
      </c>
      <c r="Q589" s="26">
        <f t="shared" si="9"/>
        <v>0</v>
      </c>
      <c r="R589" s="25" t="s">
        <v>107</v>
      </c>
      <c r="S589" s="25"/>
    </row>
    <row r="590" spans="1:19" x14ac:dyDescent="0.25">
      <c r="A590" s="36" t="s">
        <v>1813</v>
      </c>
      <c r="B590" s="25" t="s">
        <v>1698</v>
      </c>
      <c r="C590" s="25" t="s">
        <v>2091</v>
      </c>
      <c r="D590" s="25" t="s">
        <v>2142</v>
      </c>
      <c r="E590" s="37" t="s">
        <v>2417</v>
      </c>
      <c r="F590" s="25" t="s">
        <v>2981</v>
      </c>
      <c r="G590" s="25" t="s">
        <v>3378</v>
      </c>
      <c r="H590" s="37" t="s">
        <v>2446</v>
      </c>
      <c r="I590" s="37" t="s">
        <v>116</v>
      </c>
      <c r="J590" s="25" t="s">
        <v>106</v>
      </c>
      <c r="K590" s="25" t="s">
        <v>13</v>
      </c>
      <c r="L590" s="25" t="s">
        <v>2946</v>
      </c>
      <c r="M590" s="27">
        <v>44655</v>
      </c>
      <c r="N590" s="38">
        <v>43711</v>
      </c>
      <c r="O590" s="26">
        <v>230472.41999999998</v>
      </c>
      <c r="P590" s="26">
        <v>230472.42</v>
      </c>
      <c r="Q590" s="26">
        <f t="shared" si="9"/>
        <v>0</v>
      </c>
      <c r="R590" s="25" t="s">
        <v>107</v>
      </c>
      <c r="S590" s="25"/>
    </row>
    <row r="591" spans="1:19" x14ac:dyDescent="0.25">
      <c r="A591" s="36" t="s">
        <v>1814</v>
      </c>
      <c r="B591" s="25" t="s">
        <v>3640</v>
      </c>
      <c r="C591" s="25" t="s">
        <v>2091</v>
      </c>
      <c r="D591" s="25" t="s">
        <v>2143</v>
      </c>
      <c r="E591" s="37" t="s">
        <v>2418</v>
      </c>
      <c r="F591" s="25" t="s">
        <v>2981</v>
      </c>
      <c r="G591" s="25" t="s">
        <v>3378</v>
      </c>
      <c r="H591" s="37" t="s">
        <v>2447</v>
      </c>
      <c r="I591" s="37" t="s">
        <v>116</v>
      </c>
      <c r="J591" s="25" t="s">
        <v>106</v>
      </c>
      <c r="K591" s="25" t="s">
        <v>13</v>
      </c>
      <c r="L591" s="25" t="s">
        <v>2946</v>
      </c>
      <c r="M591" s="27">
        <v>44655</v>
      </c>
      <c r="N591" s="38">
        <v>43721</v>
      </c>
      <c r="O591" s="26">
        <v>357746</v>
      </c>
      <c r="P591" s="26">
        <v>357746</v>
      </c>
      <c r="Q591" s="26">
        <f t="shared" si="9"/>
        <v>0</v>
      </c>
      <c r="R591" s="25" t="s">
        <v>107</v>
      </c>
      <c r="S591" s="25"/>
    </row>
    <row r="592" spans="1:19" x14ac:dyDescent="0.25">
      <c r="A592" s="36" t="s">
        <v>1815</v>
      </c>
      <c r="B592" s="25" t="s">
        <v>388</v>
      </c>
      <c r="C592" s="25" t="s">
        <v>2091</v>
      </c>
      <c r="D592" s="25" t="s">
        <v>2144</v>
      </c>
      <c r="E592" s="37">
        <v>1800199</v>
      </c>
      <c r="F592" s="25" t="s">
        <v>2981</v>
      </c>
      <c r="G592" s="25" t="s">
        <v>3378</v>
      </c>
      <c r="H592" s="37" t="s">
        <v>2448</v>
      </c>
      <c r="I592" s="37" t="s">
        <v>116</v>
      </c>
      <c r="J592" s="25" t="s">
        <v>106</v>
      </c>
      <c r="K592" s="25" t="s">
        <v>13</v>
      </c>
      <c r="L592" s="25" t="s">
        <v>2946</v>
      </c>
      <c r="M592" s="27">
        <v>44655</v>
      </c>
      <c r="N592" s="38">
        <v>43711</v>
      </c>
      <c r="O592" s="26">
        <v>324500</v>
      </c>
      <c r="P592" s="26">
        <v>324500</v>
      </c>
      <c r="Q592" s="26">
        <f t="shared" si="9"/>
        <v>0</v>
      </c>
      <c r="R592" s="25" t="s">
        <v>107</v>
      </c>
      <c r="S592" s="25"/>
    </row>
    <row r="593" spans="1:19" x14ac:dyDescent="0.25">
      <c r="A593" s="36" t="s">
        <v>1816</v>
      </c>
      <c r="B593" s="25" t="s">
        <v>1699</v>
      </c>
      <c r="C593" s="25" t="s">
        <v>2091</v>
      </c>
      <c r="D593" s="25" t="s">
        <v>2145</v>
      </c>
      <c r="E593" s="37" t="s">
        <v>2419</v>
      </c>
      <c r="F593" s="25" t="s">
        <v>2981</v>
      </c>
      <c r="G593" s="25" t="s">
        <v>3378</v>
      </c>
      <c r="H593" s="37" t="s">
        <v>2449</v>
      </c>
      <c r="I593" s="37" t="s">
        <v>116</v>
      </c>
      <c r="J593" s="25" t="s">
        <v>106</v>
      </c>
      <c r="K593" s="25" t="s">
        <v>13</v>
      </c>
      <c r="L593" s="25" t="s">
        <v>2946</v>
      </c>
      <c r="M593" s="27">
        <v>44655</v>
      </c>
      <c r="N593" s="38">
        <v>43735</v>
      </c>
      <c r="O593" s="26">
        <v>165000</v>
      </c>
      <c r="P593" s="26">
        <v>165000</v>
      </c>
      <c r="Q593" s="26">
        <f t="shared" si="9"/>
        <v>0</v>
      </c>
      <c r="R593" s="25" t="s">
        <v>107</v>
      </c>
      <c r="S593" s="25"/>
    </row>
    <row r="594" spans="1:19" x14ac:dyDescent="0.25">
      <c r="A594" s="36" t="s">
        <v>1817</v>
      </c>
      <c r="B594" s="25" t="s">
        <v>1700</v>
      </c>
      <c r="C594" s="25" t="s">
        <v>2091</v>
      </c>
      <c r="D594" s="25" t="s">
        <v>2146</v>
      </c>
      <c r="E594" s="37">
        <v>1700925</v>
      </c>
      <c r="F594" s="25" t="s">
        <v>2981</v>
      </c>
      <c r="G594" s="25" t="s">
        <v>3378</v>
      </c>
      <c r="H594" s="37" t="s">
        <v>2450</v>
      </c>
      <c r="I594" s="37" t="s">
        <v>116</v>
      </c>
      <c r="J594" s="25" t="s">
        <v>106</v>
      </c>
      <c r="K594" s="25" t="s">
        <v>13</v>
      </c>
      <c r="L594" s="25" t="s">
        <v>2946</v>
      </c>
      <c r="M594" s="27">
        <v>44655</v>
      </c>
      <c r="N594" s="38">
        <v>43711</v>
      </c>
      <c r="O594" s="26">
        <v>670000</v>
      </c>
      <c r="P594" s="26">
        <v>670000</v>
      </c>
      <c r="Q594" s="26">
        <f t="shared" si="9"/>
        <v>0</v>
      </c>
      <c r="R594" s="25" t="s">
        <v>107</v>
      </c>
      <c r="S594" s="25"/>
    </row>
    <row r="595" spans="1:19" x14ac:dyDescent="0.25">
      <c r="A595" s="36" t="s">
        <v>1818</v>
      </c>
      <c r="B595" s="25" t="s">
        <v>3641</v>
      </c>
      <c r="C595" s="25" t="s">
        <v>2091</v>
      </c>
      <c r="D595" s="25" t="s">
        <v>2147</v>
      </c>
      <c r="E595" s="37" t="s">
        <v>150</v>
      </c>
      <c r="F595" s="25" t="s">
        <v>2981</v>
      </c>
      <c r="G595" s="25" t="s">
        <v>3378</v>
      </c>
      <c r="H595" s="37" t="s">
        <v>2451</v>
      </c>
      <c r="I595" s="37" t="s">
        <v>116</v>
      </c>
      <c r="J595" s="25" t="s">
        <v>106</v>
      </c>
      <c r="K595" s="25" t="s">
        <v>13</v>
      </c>
      <c r="L595" s="25" t="s">
        <v>2946</v>
      </c>
      <c r="M595" s="27">
        <v>44655</v>
      </c>
      <c r="N595" s="38">
        <v>43753</v>
      </c>
      <c r="O595" s="26">
        <v>313000</v>
      </c>
      <c r="P595" s="26">
        <v>313000</v>
      </c>
      <c r="Q595" s="26">
        <f t="shared" si="9"/>
        <v>0</v>
      </c>
      <c r="R595" s="25" t="s">
        <v>107</v>
      </c>
      <c r="S595" s="25"/>
    </row>
    <row r="596" spans="1:19" x14ac:dyDescent="0.25">
      <c r="A596" s="36" t="s">
        <v>1819</v>
      </c>
      <c r="B596" s="25" t="s">
        <v>1701</v>
      </c>
      <c r="C596" s="25" t="s">
        <v>2091</v>
      </c>
      <c r="D596" s="25" t="s">
        <v>2148</v>
      </c>
      <c r="E596" s="37">
        <v>1702246</v>
      </c>
      <c r="F596" s="25" t="s">
        <v>2981</v>
      </c>
      <c r="G596" s="25" t="s">
        <v>3378</v>
      </c>
      <c r="H596" s="37" t="s">
        <v>2452</v>
      </c>
      <c r="I596" s="37" t="s">
        <v>116</v>
      </c>
      <c r="J596" s="25" t="s">
        <v>106</v>
      </c>
      <c r="K596" s="25" t="s">
        <v>13</v>
      </c>
      <c r="L596" s="25" t="s">
        <v>2946</v>
      </c>
      <c r="M596" s="27">
        <v>44655</v>
      </c>
      <c r="N596" s="38">
        <v>43711</v>
      </c>
      <c r="O596" s="26">
        <v>458162</v>
      </c>
      <c r="P596" s="26">
        <v>458162</v>
      </c>
      <c r="Q596" s="26">
        <f t="shared" si="9"/>
        <v>0</v>
      </c>
      <c r="R596" s="25" t="s">
        <v>107</v>
      </c>
      <c r="S596" s="25"/>
    </row>
    <row r="597" spans="1:19" x14ac:dyDescent="0.25">
      <c r="A597" s="36" t="s">
        <v>1820</v>
      </c>
      <c r="B597" s="25" t="s">
        <v>3642</v>
      </c>
      <c r="C597" s="25" t="s">
        <v>2091</v>
      </c>
      <c r="D597" s="25" t="s">
        <v>2149</v>
      </c>
      <c r="E597" s="37" t="s">
        <v>201</v>
      </c>
      <c r="F597" s="25" t="s">
        <v>2981</v>
      </c>
      <c r="G597" s="25" t="s">
        <v>3378</v>
      </c>
      <c r="H597" s="37" t="s">
        <v>2453</v>
      </c>
      <c r="I597" s="37" t="s">
        <v>116</v>
      </c>
      <c r="J597" s="25" t="s">
        <v>106</v>
      </c>
      <c r="K597" s="25" t="s">
        <v>13</v>
      </c>
      <c r="L597" s="25" t="s">
        <v>2946</v>
      </c>
      <c r="M597" s="27">
        <v>44655</v>
      </c>
      <c r="N597" s="38">
        <v>43740</v>
      </c>
      <c r="O597" s="26">
        <v>496600</v>
      </c>
      <c r="P597" s="26">
        <v>496600</v>
      </c>
      <c r="Q597" s="26">
        <f t="shared" si="9"/>
        <v>0</v>
      </c>
      <c r="R597" s="25" t="s">
        <v>107</v>
      </c>
      <c r="S597" s="25"/>
    </row>
    <row r="598" spans="1:19" x14ac:dyDescent="0.25">
      <c r="A598" s="36" t="s">
        <v>1821</v>
      </c>
      <c r="B598" s="25" t="s">
        <v>1691</v>
      </c>
      <c r="C598" s="25" t="s">
        <v>2091</v>
      </c>
      <c r="D598" s="25" t="s">
        <v>2150</v>
      </c>
      <c r="E598" s="37">
        <v>1800184</v>
      </c>
      <c r="F598" s="25" t="s">
        <v>2981</v>
      </c>
      <c r="G598" s="25" t="s">
        <v>3378</v>
      </c>
      <c r="H598" s="37" t="s">
        <v>2454</v>
      </c>
      <c r="I598" s="37" t="s">
        <v>116</v>
      </c>
      <c r="J598" s="25" t="s">
        <v>106</v>
      </c>
      <c r="K598" s="25" t="s">
        <v>13</v>
      </c>
      <c r="L598" s="25" t="s">
        <v>2946</v>
      </c>
      <c r="M598" s="27">
        <v>44655</v>
      </c>
      <c r="N598" s="38">
        <v>43711</v>
      </c>
      <c r="O598" s="26">
        <v>364500</v>
      </c>
      <c r="P598" s="26">
        <v>364500</v>
      </c>
      <c r="Q598" s="26">
        <f t="shared" si="9"/>
        <v>0</v>
      </c>
      <c r="R598" s="25" t="s">
        <v>107</v>
      </c>
      <c r="S598" s="25"/>
    </row>
    <row r="599" spans="1:19" x14ac:dyDescent="0.25">
      <c r="A599" s="36" t="s">
        <v>1822</v>
      </c>
      <c r="B599" s="25" t="s">
        <v>1691</v>
      </c>
      <c r="C599" s="25" t="s">
        <v>2091</v>
      </c>
      <c r="D599" s="25" t="s">
        <v>2151</v>
      </c>
      <c r="E599" s="37">
        <v>1800184</v>
      </c>
      <c r="F599" s="25" t="s">
        <v>2981</v>
      </c>
      <c r="G599" s="25" t="s">
        <v>3378</v>
      </c>
      <c r="H599" s="37" t="s">
        <v>2455</v>
      </c>
      <c r="I599" s="37" t="s">
        <v>116</v>
      </c>
      <c r="J599" s="25" t="s">
        <v>106</v>
      </c>
      <c r="K599" s="25" t="s">
        <v>13</v>
      </c>
      <c r="L599" s="25" t="s">
        <v>2946</v>
      </c>
      <c r="M599" s="27">
        <v>44655</v>
      </c>
      <c r="N599" s="38">
        <v>43713</v>
      </c>
      <c r="O599" s="26">
        <v>217000</v>
      </c>
      <c r="P599" s="26">
        <v>217000</v>
      </c>
      <c r="Q599" s="26">
        <f t="shared" si="9"/>
        <v>0</v>
      </c>
      <c r="R599" s="25" t="s">
        <v>107</v>
      </c>
      <c r="S599" s="25"/>
    </row>
    <row r="600" spans="1:19" x14ac:dyDescent="0.25">
      <c r="A600" s="36" t="s">
        <v>1823</v>
      </c>
      <c r="B600" s="25" t="s">
        <v>1702</v>
      </c>
      <c r="C600" s="25" t="s">
        <v>2091</v>
      </c>
      <c r="D600" s="25" t="s">
        <v>2152</v>
      </c>
      <c r="E600" s="37">
        <v>1800404</v>
      </c>
      <c r="F600" s="25" t="s">
        <v>2981</v>
      </c>
      <c r="G600" s="25" t="s">
        <v>3378</v>
      </c>
      <c r="H600" s="37" t="s">
        <v>2456</v>
      </c>
      <c r="I600" s="37" t="s">
        <v>116</v>
      </c>
      <c r="J600" s="25" t="s">
        <v>106</v>
      </c>
      <c r="K600" s="25" t="s">
        <v>13</v>
      </c>
      <c r="L600" s="25" t="s">
        <v>2946</v>
      </c>
      <c r="M600" s="27">
        <v>44655</v>
      </c>
      <c r="N600" s="38">
        <v>43721</v>
      </c>
      <c r="O600" s="26">
        <v>271030</v>
      </c>
      <c r="P600" s="26">
        <v>271030</v>
      </c>
      <c r="Q600" s="26">
        <f t="shared" si="9"/>
        <v>0</v>
      </c>
      <c r="R600" s="25" t="s">
        <v>107</v>
      </c>
      <c r="S600" s="25"/>
    </row>
    <row r="601" spans="1:19" x14ac:dyDescent="0.25">
      <c r="A601" s="36" t="s">
        <v>1824</v>
      </c>
      <c r="B601" s="25" t="s">
        <v>1697</v>
      </c>
      <c r="C601" s="25" t="s">
        <v>2091</v>
      </c>
      <c r="D601" s="25" t="s">
        <v>2153</v>
      </c>
      <c r="E601" s="37">
        <v>1701645</v>
      </c>
      <c r="F601" s="25" t="s">
        <v>2981</v>
      </c>
      <c r="G601" s="25" t="s">
        <v>3378</v>
      </c>
      <c r="H601" s="37" t="s">
        <v>2457</v>
      </c>
      <c r="I601" s="37" t="s">
        <v>116</v>
      </c>
      <c r="J601" s="25" t="s">
        <v>106</v>
      </c>
      <c r="K601" s="25" t="s">
        <v>13</v>
      </c>
      <c r="L601" s="25" t="s">
        <v>2946</v>
      </c>
      <c r="M601" s="27">
        <v>44655</v>
      </c>
      <c r="N601" s="38">
        <v>43711</v>
      </c>
      <c r="O601" s="26">
        <v>250000</v>
      </c>
      <c r="P601" s="26">
        <v>250000</v>
      </c>
      <c r="Q601" s="26">
        <f t="shared" si="9"/>
        <v>0</v>
      </c>
      <c r="R601" s="25" t="s">
        <v>107</v>
      </c>
      <c r="S601" s="25"/>
    </row>
    <row r="602" spans="1:19" x14ac:dyDescent="0.25">
      <c r="A602" s="36" t="s">
        <v>1825</v>
      </c>
      <c r="B602" s="25" t="s">
        <v>430</v>
      </c>
      <c r="C602" s="25" t="s">
        <v>2088</v>
      </c>
      <c r="D602" s="25" t="s">
        <v>2154</v>
      </c>
      <c r="E602" s="37">
        <v>1702404</v>
      </c>
      <c r="F602" s="25" t="s">
        <v>2981</v>
      </c>
      <c r="G602" s="25" t="s">
        <v>3378</v>
      </c>
      <c r="H602" s="37">
        <v>241700</v>
      </c>
      <c r="I602" s="37" t="s">
        <v>116</v>
      </c>
      <c r="J602" s="25" t="s">
        <v>106</v>
      </c>
      <c r="K602" s="25" t="s">
        <v>13</v>
      </c>
      <c r="L602" s="25" t="s">
        <v>2947</v>
      </c>
      <c r="M602" s="27">
        <v>44663</v>
      </c>
      <c r="N602" s="38">
        <v>42198</v>
      </c>
      <c r="O602" s="26">
        <v>145586</v>
      </c>
      <c r="P602" s="26">
        <v>145586</v>
      </c>
      <c r="Q602" s="26">
        <f t="shared" si="9"/>
        <v>0</v>
      </c>
      <c r="R602" s="25" t="s">
        <v>107</v>
      </c>
      <c r="S602" s="25"/>
    </row>
    <row r="603" spans="1:19" x14ac:dyDescent="0.25">
      <c r="A603" s="36" t="s">
        <v>1826</v>
      </c>
      <c r="B603" s="25" t="s">
        <v>1701</v>
      </c>
      <c r="C603" s="25" t="s">
        <v>2089</v>
      </c>
      <c r="D603" s="25" t="s">
        <v>2155</v>
      </c>
      <c r="E603" s="37">
        <v>1702246</v>
      </c>
      <c r="F603" s="25" t="s">
        <v>2981</v>
      </c>
      <c r="G603" s="25" t="s">
        <v>3378</v>
      </c>
      <c r="H603" s="37">
        <v>255165</v>
      </c>
      <c r="I603" s="37" t="s">
        <v>116</v>
      </c>
      <c r="J603" s="25" t="s">
        <v>106</v>
      </c>
      <c r="K603" s="25" t="s">
        <v>13</v>
      </c>
      <c r="L603" s="25" t="s">
        <v>2947</v>
      </c>
      <c r="M603" s="27">
        <v>44663</v>
      </c>
      <c r="N603" s="38">
        <v>42662</v>
      </c>
      <c r="O603" s="26">
        <v>110000</v>
      </c>
      <c r="P603" s="26">
        <v>110000</v>
      </c>
      <c r="Q603" s="26">
        <f t="shared" si="9"/>
        <v>0</v>
      </c>
      <c r="R603" s="25" t="s">
        <v>107</v>
      </c>
      <c r="S603" s="25"/>
    </row>
    <row r="604" spans="1:19" x14ac:dyDescent="0.25">
      <c r="A604" s="36" t="s">
        <v>1827</v>
      </c>
      <c r="B604" s="25" t="s">
        <v>859</v>
      </c>
      <c r="C604" s="25" t="s">
        <v>2089</v>
      </c>
      <c r="D604" s="25" t="s">
        <v>2156</v>
      </c>
      <c r="E604" s="37">
        <v>1704208</v>
      </c>
      <c r="F604" s="25" t="s">
        <v>2981</v>
      </c>
      <c r="G604" s="25" t="s">
        <v>3378</v>
      </c>
      <c r="H604" s="37">
        <v>256235</v>
      </c>
      <c r="I604" s="37" t="s">
        <v>116</v>
      </c>
      <c r="J604" s="25" t="s">
        <v>106</v>
      </c>
      <c r="K604" s="25" t="s">
        <v>13</v>
      </c>
      <c r="L604" s="25" t="s">
        <v>2947</v>
      </c>
      <c r="M604" s="27">
        <v>44663</v>
      </c>
      <c r="N604" s="38">
        <v>42548</v>
      </c>
      <c r="O604" s="26">
        <v>400000</v>
      </c>
      <c r="P604" s="26">
        <v>400000</v>
      </c>
      <c r="Q604" s="26">
        <f t="shared" si="9"/>
        <v>0</v>
      </c>
      <c r="R604" s="25" t="s">
        <v>107</v>
      </c>
      <c r="S604" s="25"/>
    </row>
    <row r="605" spans="1:19" x14ac:dyDescent="0.25">
      <c r="A605" s="36" t="s">
        <v>1828</v>
      </c>
      <c r="B605" s="25" t="s">
        <v>892</v>
      </c>
      <c r="C605" s="25" t="s">
        <v>2089</v>
      </c>
      <c r="D605" s="25" t="s">
        <v>2157</v>
      </c>
      <c r="E605" s="37">
        <v>1600380</v>
      </c>
      <c r="F605" s="25" t="s">
        <v>2981</v>
      </c>
      <c r="G605" s="25" t="s">
        <v>3378</v>
      </c>
      <c r="H605" s="37">
        <v>257607</v>
      </c>
      <c r="I605" s="37" t="s">
        <v>116</v>
      </c>
      <c r="J605" s="25" t="s">
        <v>106</v>
      </c>
      <c r="K605" s="25" t="s">
        <v>13</v>
      </c>
      <c r="L605" s="25" t="s">
        <v>2947</v>
      </c>
      <c r="M605" s="27">
        <v>44663</v>
      </c>
      <c r="N605" s="38">
        <v>42548</v>
      </c>
      <c r="O605" s="26">
        <v>328000</v>
      </c>
      <c r="P605" s="26">
        <v>328000</v>
      </c>
      <c r="Q605" s="26">
        <f t="shared" si="9"/>
        <v>0</v>
      </c>
      <c r="R605" s="25" t="s">
        <v>107</v>
      </c>
      <c r="S605" s="25"/>
    </row>
    <row r="606" spans="1:19" x14ac:dyDescent="0.25">
      <c r="A606" s="36" t="s">
        <v>1829</v>
      </c>
      <c r="B606" s="25" t="s">
        <v>1703</v>
      </c>
      <c r="C606" s="25" t="s">
        <v>2090</v>
      </c>
      <c r="D606" s="25" t="s">
        <v>2158</v>
      </c>
      <c r="E606" s="37" t="s">
        <v>209</v>
      </c>
      <c r="F606" s="25" t="s">
        <v>2981</v>
      </c>
      <c r="G606" s="25" t="s">
        <v>3378</v>
      </c>
      <c r="H606" s="37">
        <v>280755</v>
      </c>
      <c r="I606" s="37" t="s">
        <v>116</v>
      </c>
      <c r="J606" s="25" t="s">
        <v>106</v>
      </c>
      <c r="K606" s="25" t="s">
        <v>13</v>
      </c>
      <c r="L606" s="25" t="s">
        <v>2947</v>
      </c>
      <c r="M606" s="27">
        <v>44663</v>
      </c>
      <c r="N606" s="38">
        <v>43180</v>
      </c>
      <c r="O606" s="26">
        <v>459500</v>
      </c>
      <c r="P606" s="26">
        <v>459500</v>
      </c>
      <c r="Q606" s="26">
        <f t="shared" si="9"/>
        <v>0</v>
      </c>
      <c r="R606" s="25" t="s">
        <v>107</v>
      </c>
      <c r="S606" s="25"/>
    </row>
    <row r="607" spans="1:19" x14ac:dyDescent="0.25">
      <c r="A607" s="36" t="s">
        <v>1830</v>
      </c>
      <c r="B607" s="25" t="s">
        <v>3643</v>
      </c>
      <c r="C607" s="25" t="s">
        <v>2090</v>
      </c>
      <c r="D607" s="25" t="s">
        <v>2159</v>
      </c>
      <c r="E607" s="37" t="s">
        <v>1550</v>
      </c>
      <c r="F607" s="25" t="s">
        <v>2981</v>
      </c>
      <c r="G607" s="25" t="s">
        <v>3378</v>
      </c>
      <c r="H607" s="37">
        <v>280775</v>
      </c>
      <c r="I607" s="37" t="s">
        <v>116</v>
      </c>
      <c r="J607" s="25" t="s">
        <v>106</v>
      </c>
      <c r="K607" s="25" t="s">
        <v>13</v>
      </c>
      <c r="L607" s="25" t="s">
        <v>2947</v>
      </c>
      <c r="M607" s="27">
        <v>44663</v>
      </c>
      <c r="N607" s="38">
        <v>43181</v>
      </c>
      <c r="O607" s="26">
        <v>145000</v>
      </c>
      <c r="P607" s="26">
        <v>145000</v>
      </c>
      <c r="Q607" s="26">
        <f t="shared" si="9"/>
        <v>0</v>
      </c>
      <c r="R607" s="25" t="s">
        <v>107</v>
      </c>
      <c r="S607" s="25"/>
    </row>
    <row r="608" spans="1:19" x14ac:dyDescent="0.25">
      <c r="A608" s="36" t="s">
        <v>1831</v>
      </c>
      <c r="B608" s="25" t="s">
        <v>700</v>
      </c>
      <c r="C608" s="25" t="s">
        <v>2090</v>
      </c>
      <c r="D608" s="25" t="s">
        <v>2160</v>
      </c>
      <c r="E608" s="37">
        <v>1800229</v>
      </c>
      <c r="F608" s="25" t="s">
        <v>2981</v>
      </c>
      <c r="G608" s="25" t="s">
        <v>3378</v>
      </c>
      <c r="H608" s="37">
        <v>280789</v>
      </c>
      <c r="I608" s="37" t="s">
        <v>116</v>
      </c>
      <c r="J608" s="25" t="s">
        <v>106</v>
      </c>
      <c r="K608" s="25" t="s">
        <v>13</v>
      </c>
      <c r="L608" s="25" t="s">
        <v>2947</v>
      </c>
      <c r="M608" s="27">
        <v>44663</v>
      </c>
      <c r="N608" s="38">
        <v>43181</v>
      </c>
      <c r="O608" s="26">
        <v>225000</v>
      </c>
      <c r="P608" s="26">
        <v>225000</v>
      </c>
      <c r="Q608" s="26">
        <f t="shared" si="9"/>
        <v>0</v>
      </c>
      <c r="R608" s="25" t="s">
        <v>107</v>
      </c>
      <c r="S608" s="25"/>
    </row>
    <row r="609" spans="1:19" x14ac:dyDescent="0.25">
      <c r="A609" s="36" t="s">
        <v>1832</v>
      </c>
      <c r="B609" s="25" t="s">
        <v>492</v>
      </c>
      <c r="C609" s="25" t="s">
        <v>2090</v>
      </c>
      <c r="D609" s="25" t="s">
        <v>2161</v>
      </c>
      <c r="E609" s="37">
        <v>1800505</v>
      </c>
      <c r="F609" s="25" t="s">
        <v>2981</v>
      </c>
      <c r="G609" s="25" t="s">
        <v>3378</v>
      </c>
      <c r="H609" s="37">
        <v>280815</v>
      </c>
      <c r="I609" s="37" t="s">
        <v>116</v>
      </c>
      <c r="J609" s="25" t="s">
        <v>106</v>
      </c>
      <c r="K609" s="25" t="s">
        <v>13</v>
      </c>
      <c r="L609" s="25" t="s">
        <v>2947</v>
      </c>
      <c r="M609" s="27">
        <v>44663</v>
      </c>
      <c r="N609" s="38">
        <v>43180</v>
      </c>
      <c r="O609" s="26">
        <v>225000</v>
      </c>
      <c r="P609" s="26">
        <v>225000</v>
      </c>
      <c r="Q609" s="26">
        <f t="shared" si="9"/>
        <v>0</v>
      </c>
      <c r="R609" s="25" t="s">
        <v>107</v>
      </c>
      <c r="S609" s="25"/>
    </row>
    <row r="610" spans="1:19" x14ac:dyDescent="0.25">
      <c r="A610" s="36" t="s">
        <v>1833</v>
      </c>
      <c r="B610" s="25" t="s">
        <v>455</v>
      </c>
      <c r="C610" s="25" t="s">
        <v>2090</v>
      </c>
      <c r="D610" s="25" t="s">
        <v>2162</v>
      </c>
      <c r="E610" s="37" t="s">
        <v>456</v>
      </c>
      <c r="F610" s="25" t="s">
        <v>2981</v>
      </c>
      <c r="G610" s="25" t="s">
        <v>3378</v>
      </c>
      <c r="H610" s="37">
        <v>280921</v>
      </c>
      <c r="I610" s="37" t="s">
        <v>116</v>
      </c>
      <c r="J610" s="25" t="s">
        <v>106</v>
      </c>
      <c r="K610" s="25" t="s">
        <v>13</v>
      </c>
      <c r="L610" s="25" t="s">
        <v>2947</v>
      </c>
      <c r="M610" s="27">
        <v>44663</v>
      </c>
      <c r="N610" s="38">
        <v>43298</v>
      </c>
      <c r="O610" s="26">
        <v>930000</v>
      </c>
      <c r="P610" s="26">
        <v>930000</v>
      </c>
      <c r="Q610" s="26">
        <f t="shared" si="9"/>
        <v>0</v>
      </c>
      <c r="R610" s="25" t="s">
        <v>107</v>
      </c>
      <c r="S610" s="25"/>
    </row>
    <row r="611" spans="1:19" x14ac:dyDescent="0.25">
      <c r="A611" s="36" t="s">
        <v>1834</v>
      </c>
      <c r="B611" s="25" t="s">
        <v>383</v>
      </c>
      <c r="C611" s="25" t="s">
        <v>2090</v>
      </c>
      <c r="D611" s="25" t="s">
        <v>2163</v>
      </c>
      <c r="E611" s="37">
        <v>1702507</v>
      </c>
      <c r="F611" s="25" t="s">
        <v>2981</v>
      </c>
      <c r="G611" s="25" t="s">
        <v>3378</v>
      </c>
      <c r="H611" s="37">
        <v>280981</v>
      </c>
      <c r="I611" s="37" t="s">
        <v>116</v>
      </c>
      <c r="J611" s="25" t="s">
        <v>106</v>
      </c>
      <c r="K611" s="25" t="s">
        <v>13</v>
      </c>
      <c r="L611" s="25" t="s">
        <v>2947</v>
      </c>
      <c r="M611" s="27">
        <v>44663</v>
      </c>
      <c r="N611" s="38">
        <v>43180</v>
      </c>
      <c r="O611" s="26">
        <v>425000</v>
      </c>
      <c r="P611" s="26">
        <v>425000</v>
      </c>
      <c r="Q611" s="26">
        <f t="shared" si="9"/>
        <v>0</v>
      </c>
      <c r="R611" s="25" t="s">
        <v>107</v>
      </c>
      <c r="S611" s="25"/>
    </row>
    <row r="612" spans="1:19" x14ac:dyDescent="0.25">
      <c r="A612" s="36" t="s">
        <v>1835</v>
      </c>
      <c r="B612" s="25" t="s">
        <v>408</v>
      </c>
      <c r="C612" s="25" t="s">
        <v>2090</v>
      </c>
      <c r="D612" s="25" t="s">
        <v>2164</v>
      </c>
      <c r="E612" s="37">
        <v>1702768</v>
      </c>
      <c r="F612" s="25" t="s">
        <v>2981</v>
      </c>
      <c r="G612" s="25" t="s">
        <v>3378</v>
      </c>
      <c r="H612" s="37">
        <v>281058</v>
      </c>
      <c r="I612" s="37" t="s">
        <v>116</v>
      </c>
      <c r="J612" s="25" t="s">
        <v>106</v>
      </c>
      <c r="K612" s="25" t="s">
        <v>13</v>
      </c>
      <c r="L612" s="25" t="s">
        <v>2947</v>
      </c>
      <c r="M612" s="27">
        <v>44663</v>
      </c>
      <c r="N612" s="38">
        <v>43297</v>
      </c>
      <c r="O612" s="26">
        <v>226743</v>
      </c>
      <c r="P612" s="26">
        <v>226743</v>
      </c>
      <c r="Q612" s="26">
        <f t="shared" si="9"/>
        <v>0</v>
      </c>
      <c r="R612" s="25" t="s">
        <v>107</v>
      </c>
      <c r="S612" s="25"/>
    </row>
    <row r="613" spans="1:19" x14ac:dyDescent="0.25">
      <c r="A613" s="36" t="s">
        <v>1836</v>
      </c>
      <c r="B613" s="25" t="s">
        <v>440</v>
      </c>
      <c r="C613" s="25" t="s">
        <v>2090</v>
      </c>
      <c r="D613" s="25" t="s">
        <v>2165</v>
      </c>
      <c r="E613" s="37">
        <v>1602199</v>
      </c>
      <c r="F613" s="25" t="s">
        <v>2981</v>
      </c>
      <c r="G613" s="25" t="s">
        <v>3378</v>
      </c>
      <c r="H613" s="37">
        <v>281080</v>
      </c>
      <c r="I613" s="37" t="s">
        <v>116</v>
      </c>
      <c r="J613" s="25" t="s">
        <v>106</v>
      </c>
      <c r="K613" s="25" t="s">
        <v>13</v>
      </c>
      <c r="L613" s="25" t="s">
        <v>2947</v>
      </c>
      <c r="M613" s="27">
        <v>44663</v>
      </c>
      <c r="N613" s="38">
        <v>43180</v>
      </c>
      <c r="O613" s="26">
        <v>481000</v>
      </c>
      <c r="P613" s="26">
        <v>481000</v>
      </c>
      <c r="Q613" s="26">
        <f t="shared" si="9"/>
        <v>0</v>
      </c>
      <c r="R613" s="25" t="s">
        <v>107</v>
      </c>
      <c r="S613" s="25"/>
    </row>
    <row r="614" spans="1:19" x14ac:dyDescent="0.25">
      <c r="A614" s="36" t="s">
        <v>1837</v>
      </c>
      <c r="B614" s="25" t="s">
        <v>1704</v>
      </c>
      <c r="C614" s="25" t="s">
        <v>2090</v>
      </c>
      <c r="D614" s="25" t="s">
        <v>2166</v>
      </c>
      <c r="E614" s="37">
        <v>1800444</v>
      </c>
      <c r="F614" s="25" t="s">
        <v>2981</v>
      </c>
      <c r="G614" s="25" t="s">
        <v>3378</v>
      </c>
      <c r="H614" s="37">
        <v>281452</v>
      </c>
      <c r="I614" s="37" t="s">
        <v>116</v>
      </c>
      <c r="J614" s="25" t="s">
        <v>106</v>
      </c>
      <c r="K614" s="25" t="s">
        <v>13</v>
      </c>
      <c r="L614" s="25" t="s">
        <v>2947</v>
      </c>
      <c r="M614" s="27">
        <v>44663</v>
      </c>
      <c r="N614" s="38">
        <v>43342</v>
      </c>
      <c r="O614" s="26">
        <v>0</v>
      </c>
      <c r="P614" s="26">
        <v>0</v>
      </c>
      <c r="Q614" s="26">
        <f t="shared" si="9"/>
        <v>0</v>
      </c>
      <c r="R614" s="25" t="s">
        <v>2975</v>
      </c>
      <c r="S614" s="25"/>
    </row>
    <row r="615" spans="1:19" x14ac:dyDescent="0.25">
      <c r="A615" s="36" t="s">
        <v>1838</v>
      </c>
      <c r="B615" s="25" t="s">
        <v>3644</v>
      </c>
      <c r="C615" s="25" t="s">
        <v>2090</v>
      </c>
      <c r="D615" s="25" t="s">
        <v>2167</v>
      </c>
      <c r="E615" s="37" t="s">
        <v>1532</v>
      </c>
      <c r="F615" s="25" t="s">
        <v>2981</v>
      </c>
      <c r="G615" s="25" t="s">
        <v>3378</v>
      </c>
      <c r="H615" s="37">
        <v>281548</v>
      </c>
      <c r="I615" s="37" t="s">
        <v>116</v>
      </c>
      <c r="J615" s="25" t="s">
        <v>106</v>
      </c>
      <c r="K615" s="25" t="s">
        <v>13</v>
      </c>
      <c r="L615" s="25" t="s">
        <v>2947</v>
      </c>
      <c r="M615" s="27">
        <v>44663</v>
      </c>
      <c r="N615" s="38">
        <v>43314</v>
      </c>
      <c r="O615" s="26">
        <v>400922</v>
      </c>
      <c r="P615" s="26">
        <v>400922</v>
      </c>
      <c r="Q615" s="26">
        <f t="shared" si="9"/>
        <v>0</v>
      </c>
      <c r="R615" s="25" t="s">
        <v>107</v>
      </c>
      <c r="S615" s="25"/>
    </row>
    <row r="616" spans="1:19" x14ac:dyDescent="0.25">
      <c r="A616" s="36" t="s">
        <v>1839</v>
      </c>
      <c r="B616" s="25" t="s">
        <v>492</v>
      </c>
      <c r="C616" s="25" t="s">
        <v>2090</v>
      </c>
      <c r="D616" s="25" t="s">
        <v>2168</v>
      </c>
      <c r="E616" s="37">
        <v>1800505</v>
      </c>
      <c r="F616" s="25" t="s">
        <v>2981</v>
      </c>
      <c r="G616" s="25" t="s">
        <v>3378</v>
      </c>
      <c r="H616" s="37">
        <v>281824</v>
      </c>
      <c r="I616" s="37" t="s">
        <v>116</v>
      </c>
      <c r="J616" s="25" t="s">
        <v>106</v>
      </c>
      <c r="K616" s="25" t="s">
        <v>13</v>
      </c>
      <c r="L616" s="25" t="s">
        <v>2947</v>
      </c>
      <c r="M616" s="27">
        <v>44663</v>
      </c>
      <c r="N616" s="38">
        <v>43180</v>
      </c>
      <c r="O616" s="26">
        <v>350000</v>
      </c>
      <c r="P616" s="26">
        <v>350000</v>
      </c>
      <c r="Q616" s="26">
        <f t="shared" si="9"/>
        <v>0</v>
      </c>
      <c r="R616" s="25" t="s">
        <v>107</v>
      </c>
      <c r="S616" s="25"/>
    </row>
    <row r="617" spans="1:19" x14ac:dyDescent="0.25">
      <c r="A617" s="36" t="s">
        <v>1840</v>
      </c>
      <c r="B617" s="25" t="s">
        <v>3627</v>
      </c>
      <c r="C617" s="25" t="s">
        <v>2090</v>
      </c>
      <c r="D617" s="25" t="s">
        <v>2169</v>
      </c>
      <c r="E617" s="37" t="s">
        <v>1522</v>
      </c>
      <c r="F617" s="25" t="s">
        <v>2981</v>
      </c>
      <c r="G617" s="25" t="s">
        <v>3378</v>
      </c>
      <c r="H617" s="37">
        <v>282013</v>
      </c>
      <c r="I617" s="37" t="s">
        <v>116</v>
      </c>
      <c r="J617" s="25" t="s">
        <v>106</v>
      </c>
      <c r="K617" s="25" t="s">
        <v>13</v>
      </c>
      <c r="L617" s="25" t="s">
        <v>2947</v>
      </c>
      <c r="M617" s="27">
        <v>44663</v>
      </c>
      <c r="N617" s="38">
        <v>43180</v>
      </c>
      <c r="O617" s="26">
        <v>509726</v>
      </c>
      <c r="P617" s="26">
        <v>509726</v>
      </c>
      <c r="Q617" s="26">
        <f t="shared" si="9"/>
        <v>0</v>
      </c>
      <c r="R617" s="25" t="s">
        <v>107</v>
      </c>
      <c r="S617" s="25"/>
    </row>
    <row r="618" spans="1:19" x14ac:dyDescent="0.25">
      <c r="A618" s="36" t="s">
        <v>1841</v>
      </c>
      <c r="B618" s="25" t="s">
        <v>3645</v>
      </c>
      <c r="C618" s="25" t="s">
        <v>2090</v>
      </c>
      <c r="D618" s="25" t="s">
        <v>2170</v>
      </c>
      <c r="E618" s="37" t="s">
        <v>2415</v>
      </c>
      <c r="F618" s="25" t="s">
        <v>2981</v>
      </c>
      <c r="G618" s="25" t="s">
        <v>3378</v>
      </c>
      <c r="H618" s="37">
        <v>282280</v>
      </c>
      <c r="I618" s="37" t="s">
        <v>116</v>
      </c>
      <c r="J618" s="25" t="s">
        <v>106</v>
      </c>
      <c r="K618" s="25" t="s">
        <v>13</v>
      </c>
      <c r="L618" s="25" t="s">
        <v>2947</v>
      </c>
      <c r="M618" s="27">
        <v>44663</v>
      </c>
      <c r="N618" s="38">
        <v>43180</v>
      </c>
      <c r="O618" s="26">
        <v>441866</v>
      </c>
      <c r="P618" s="26">
        <v>441866</v>
      </c>
      <c r="Q618" s="26">
        <f t="shared" si="9"/>
        <v>0</v>
      </c>
      <c r="R618" s="25" t="s">
        <v>107</v>
      </c>
      <c r="S618" s="25"/>
    </row>
    <row r="619" spans="1:19" x14ac:dyDescent="0.25">
      <c r="A619" s="36" t="s">
        <v>1842</v>
      </c>
      <c r="B619" s="25" t="s">
        <v>3646</v>
      </c>
      <c r="C619" s="25" t="s">
        <v>2090</v>
      </c>
      <c r="D619" s="25" t="s">
        <v>2171</v>
      </c>
      <c r="E619" s="37" t="s">
        <v>152</v>
      </c>
      <c r="F619" s="25" t="s">
        <v>2981</v>
      </c>
      <c r="G619" s="25" t="s">
        <v>3378</v>
      </c>
      <c r="H619" s="37">
        <v>282471</v>
      </c>
      <c r="I619" s="37" t="s">
        <v>116</v>
      </c>
      <c r="J619" s="25" t="s">
        <v>106</v>
      </c>
      <c r="K619" s="25" t="s">
        <v>13</v>
      </c>
      <c r="L619" s="25" t="s">
        <v>2947</v>
      </c>
      <c r="M619" s="27">
        <v>44663</v>
      </c>
      <c r="N619" s="38">
        <v>43334</v>
      </c>
      <c r="O619" s="26">
        <v>430000</v>
      </c>
      <c r="P619" s="26">
        <v>430000</v>
      </c>
      <c r="Q619" s="26">
        <f t="shared" si="9"/>
        <v>0</v>
      </c>
      <c r="R619" s="25" t="s">
        <v>107</v>
      </c>
      <c r="S619" s="25"/>
    </row>
    <row r="620" spans="1:19" x14ac:dyDescent="0.25">
      <c r="A620" s="36" t="s">
        <v>1843</v>
      </c>
      <c r="B620" s="25" t="s">
        <v>405</v>
      </c>
      <c r="C620" s="25" t="s">
        <v>2090</v>
      </c>
      <c r="D620" s="25" t="s">
        <v>2172</v>
      </c>
      <c r="E620" s="37">
        <v>1800500</v>
      </c>
      <c r="F620" s="25" t="s">
        <v>2981</v>
      </c>
      <c r="G620" s="25" t="s">
        <v>3378</v>
      </c>
      <c r="H620" s="37">
        <v>282663</v>
      </c>
      <c r="I620" s="37" t="s">
        <v>116</v>
      </c>
      <c r="J620" s="25" t="s">
        <v>106</v>
      </c>
      <c r="K620" s="25" t="s">
        <v>13</v>
      </c>
      <c r="L620" s="25" t="s">
        <v>2947</v>
      </c>
      <c r="M620" s="27">
        <v>44663</v>
      </c>
      <c r="N620" s="38">
        <v>43180</v>
      </c>
      <c r="O620" s="26">
        <v>500000</v>
      </c>
      <c r="P620" s="26">
        <v>500000</v>
      </c>
      <c r="Q620" s="26">
        <f t="shared" si="9"/>
        <v>0</v>
      </c>
      <c r="R620" s="25" t="s">
        <v>107</v>
      </c>
      <c r="S620" s="25"/>
    </row>
    <row r="621" spans="1:19" x14ac:dyDescent="0.25">
      <c r="A621" s="36" t="s">
        <v>1844</v>
      </c>
      <c r="B621" s="25" t="s">
        <v>1705</v>
      </c>
      <c r="C621" s="25" t="s">
        <v>2090</v>
      </c>
      <c r="D621" s="25" t="s">
        <v>2173</v>
      </c>
      <c r="E621" s="37" t="s">
        <v>188</v>
      </c>
      <c r="F621" s="25" t="s">
        <v>2981</v>
      </c>
      <c r="G621" s="25" t="s">
        <v>3378</v>
      </c>
      <c r="H621" s="37">
        <v>282692</v>
      </c>
      <c r="I621" s="37" t="s">
        <v>116</v>
      </c>
      <c r="J621" s="25" t="s">
        <v>106</v>
      </c>
      <c r="K621" s="25" t="s">
        <v>13</v>
      </c>
      <c r="L621" s="25" t="s">
        <v>2947</v>
      </c>
      <c r="M621" s="27">
        <v>44663</v>
      </c>
      <c r="N621" s="38">
        <v>43181</v>
      </c>
      <c r="O621" s="26">
        <v>187400</v>
      </c>
      <c r="P621" s="26">
        <v>187400</v>
      </c>
      <c r="Q621" s="26">
        <f t="shared" si="9"/>
        <v>0</v>
      </c>
      <c r="R621" s="25" t="s">
        <v>107</v>
      </c>
      <c r="S621" s="25"/>
    </row>
    <row r="622" spans="1:19" x14ac:dyDescent="0.25">
      <c r="A622" s="36" t="s">
        <v>1845</v>
      </c>
      <c r="B622" s="25" t="s">
        <v>1702</v>
      </c>
      <c r="C622" s="25" t="s">
        <v>2090</v>
      </c>
      <c r="D622" s="25" t="s">
        <v>2174</v>
      </c>
      <c r="E622" s="37">
        <v>1800404</v>
      </c>
      <c r="F622" s="25" t="s">
        <v>2981</v>
      </c>
      <c r="G622" s="25" t="s">
        <v>3378</v>
      </c>
      <c r="H622" s="37">
        <v>282770</v>
      </c>
      <c r="I622" s="37" t="s">
        <v>116</v>
      </c>
      <c r="J622" s="25" t="s">
        <v>106</v>
      </c>
      <c r="K622" s="25" t="s">
        <v>13</v>
      </c>
      <c r="L622" s="25" t="s">
        <v>2947</v>
      </c>
      <c r="M622" s="27">
        <v>44663</v>
      </c>
      <c r="N622" s="38">
        <v>43297</v>
      </c>
      <c r="O622" s="26">
        <v>481400</v>
      </c>
      <c r="P622" s="26">
        <v>481400</v>
      </c>
      <c r="Q622" s="26">
        <f t="shared" si="9"/>
        <v>0</v>
      </c>
      <c r="R622" s="25" t="s">
        <v>107</v>
      </c>
      <c r="S622" s="25"/>
    </row>
    <row r="623" spans="1:19" x14ac:dyDescent="0.25">
      <c r="A623" s="36" t="s">
        <v>1846</v>
      </c>
      <c r="B623" s="25" t="s">
        <v>3618</v>
      </c>
      <c r="C623" s="25" t="s">
        <v>2090</v>
      </c>
      <c r="D623" s="25" t="s">
        <v>2175</v>
      </c>
      <c r="E623" s="37" t="s">
        <v>377</v>
      </c>
      <c r="F623" s="25" t="s">
        <v>2981</v>
      </c>
      <c r="G623" s="25" t="s">
        <v>3378</v>
      </c>
      <c r="H623" s="37">
        <v>282791</v>
      </c>
      <c r="I623" s="37" t="s">
        <v>116</v>
      </c>
      <c r="J623" s="25" t="s">
        <v>106</v>
      </c>
      <c r="K623" s="25" t="s">
        <v>13</v>
      </c>
      <c r="L623" s="25" t="s">
        <v>2947</v>
      </c>
      <c r="M623" s="27">
        <v>44663</v>
      </c>
      <c r="N623" s="38">
        <v>43180</v>
      </c>
      <c r="O623" s="26">
        <v>260000</v>
      </c>
      <c r="P623" s="26">
        <v>260000</v>
      </c>
      <c r="Q623" s="26">
        <f t="shared" si="9"/>
        <v>0</v>
      </c>
      <c r="R623" s="25" t="s">
        <v>107</v>
      </c>
      <c r="S623" s="25"/>
    </row>
    <row r="624" spans="1:19" x14ac:dyDescent="0.25">
      <c r="A624" s="36" t="s">
        <v>1847</v>
      </c>
      <c r="B624" s="25" t="s">
        <v>432</v>
      </c>
      <c r="C624" s="25" t="s">
        <v>2090</v>
      </c>
      <c r="D624" s="25" t="s">
        <v>2176</v>
      </c>
      <c r="E624" s="37">
        <v>1702512</v>
      </c>
      <c r="F624" s="25" t="s">
        <v>2981</v>
      </c>
      <c r="G624" s="25" t="s">
        <v>3378</v>
      </c>
      <c r="H624" s="37">
        <v>282807</v>
      </c>
      <c r="I624" s="37" t="s">
        <v>116</v>
      </c>
      <c r="J624" s="25" t="s">
        <v>106</v>
      </c>
      <c r="K624" s="25" t="s">
        <v>13</v>
      </c>
      <c r="L624" s="25" t="s">
        <v>2947</v>
      </c>
      <c r="M624" s="27">
        <v>44663</v>
      </c>
      <c r="N624" s="38">
        <v>43180</v>
      </c>
      <c r="O624" s="26">
        <v>367600</v>
      </c>
      <c r="P624" s="26">
        <v>367600</v>
      </c>
      <c r="Q624" s="26">
        <f t="shared" si="9"/>
        <v>0</v>
      </c>
      <c r="R624" s="25" t="s">
        <v>107</v>
      </c>
      <c r="S624" s="25"/>
    </row>
    <row r="625" spans="1:19" x14ac:dyDescent="0.25">
      <c r="A625" s="36" t="s">
        <v>1848</v>
      </c>
      <c r="B625" s="25" t="s">
        <v>432</v>
      </c>
      <c r="C625" s="25" t="s">
        <v>2090</v>
      </c>
      <c r="D625" s="25" t="s">
        <v>2177</v>
      </c>
      <c r="E625" s="37">
        <v>1702512</v>
      </c>
      <c r="F625" s="25" t="s">
        <v>2981</v>
      </c>
      <c r="G625" s="25" t="s">
        <v>3378</v>
      </c>
      <c r="H625" s="37">
        <v>282877</v>
      </c>
      <c r="I625" s="37" t="s">
        <v>116</v>
      </c>
      <c r="J625" s="25" t="s">
        <v>106</v>
      </c>
      <c r="K625" s="25" t="s">
        <v>13</v>
      </c>
      <c r="L625" s="25" t="s">
        <v>2947</v>
      </c>
      <c r="M625" s="27">
        <v>44663</v>
      </c>
      <c r="N625" s="38">
        <v>43340</v>
      </c>
      <c r="O625" s="26">
        <v>453941</v>
      </c>
      <c r="P625" s="26">
        <v>453941</v>
      </c>
      <c r="Q625" s="26">
        <f t="shared" si="9"/>
        <v>0</v>
      </c>
      <c r="R625" s="25" t="s">
        <v>107</v>
      </c>
      <c r="S625" s="25"/>
    </row>
    <row r="626" spans="1:19" x14ac:dyDescent="0.25">
      <c r="A626" s="36" t="s">
        <v>1849</v>
      </c>
      <c r="B626" s="25" t="s">
        <v>279</v>
      </c>
      <c r="C626" s="25" t="s">
        <v>2090</v>
      </c>
      <c r="D626" s="25" t="s">
        <v>2178</v>
      </c>
      <c r="E626" s="37">
        <v>1700131</v>
      </c>
      <c r="F626" s="25" t="s">
        <v>2981</v>
      </c>
      <c r="G626" s="25" t="s">
        <v>3378</v>
      </c>
      <c r="H626" s="37">
        <v>282922</v>
      </c>
      <c r="I626" s="37" t="s">
        <v>116</v>
      </c>
      <c r="J626" s="25" t="s">
        <v>106</v>
      </c>
      <c r="K626" s="25" t="s">
        <v>13</v>
      </c>
      <c r="L626" s="25" t="s">
        <v>2947</v>
      </c>
      <c r="M626" s="27">
        <v>44663</v>
      </c>
      <c r="N626" s="38">
        <v>43180</v>
      </c>
      <c r="O626" s="26">
        <v>86000</v>
      </c>
      <c r="P626" s="26">
        <v>86000</v>
      </c>
      <c r="Q626" s="26">
        <f t="shared" si="9"/>
        <v>0</v>
      </c>
      <c r="R626" s="25" t="s">
        <v>107</v>
      </c>
      <c r="S626" s="25"/>
    </row>
    <row r="627" spans="1:19" x14ac:dyDescent="0.25">
      <c r="A627" s="36" t="s">
        <v>1850</v>
      </c>
      <c r="B627" s="25" t="s">
        <v>3645</v>
      </c>
      <c r="C627" s="25" t="s">
        <v>2090</v>
      </c>
      <c r="D627" s="25" t="s">
        <v>2179</v>
      </c>
      <c r="E627" s="37" t="s">
        <v>2415</v>
      </c>
      <c r="F627" s="25" t="s">
        <v>2981</v>
      </c>
      <c r="G627" s="25" t="s">
        <v>3378</v>
      </c>
      <c r="H627" s="37">
        <v>282937</v>
      </c>
      <c r="I627" s="37" t="s">
        <v>116</v>
      </c>
      <c r="J627" s="25" t="s">
        <v>106</v>
      </c>
      <c r="K627" s="25" t="s">
        <v>13</v>
      </c>
      <c r="L627" s="25" t="s">
        <v>2947</v>
      </c>
      <c r="M627" s="27">
        <v>44663</v>
      </c>
      <c r="N627" s="38">
        <v>43180</v>
      </c>
      <c r="O627" s="26">
        <v>600000</v>
      </c>
      <c r="P627" s="26">
        <v>600000</v>
      </c>
      <c r="Q627" s="26">
        <f t="shared" si="9"/>
        <v>0</v>
      </c>
      <c r="R627" s="25" t="s">
        <v>107</v>
      </c>
      <c r="S627" s="25"/>
    </row>
    <row r="628" spans="1:19" x14ac:dyDescent="0.25">
      <c r="A628" s="36" t="s">
        <v>1851</v>
      </c>
      <c r="B628" s="25" t="s">
        <v>3636</v>
      </c>
      <c r="C628" s="25" t="s">
        <v>2090</v>
      </c>
      <c r="D628" s="25" t="s">
        <v>2180</v>
      </c>
      <c r="E628" s="37" t="s">
        <v>148</v>
      </c>
      <c r="F628" s="25" t="s">
        <v>2981</v>
      </c>
      <c r="G628" s="25" t="s">
        <v>3378</v>
      </c>
      <c r="H628" s="37">
        <v>283017</v>
      </c>
      <c r="I628" s="37" t="s">
        <v>116</v>
      </c>
      <c r="J628" s="25" t="s">
        <v>106</v>
      </c>
      <c r="K628" s="25" t="s">
        <v>13</v>
      </c>
      <c r="L628" s="25" t="s">
        <v>2947</v>
      </c>
      <c r="M628" s="27">
        <v>44663</v>
      </c>
      <c r="N628" s="38">
        <v>43328</v>
      </c>
      <c r="O628" s="26">
        <v>251000</v>
      </c>
      <c r="P628" s="26">
        <v>251000</v>
      </c>
      <c r="Q628" s="26">
        <f t="shared" si="9"/>
        <v>0</v>
      </c>
      <c r="R628" s="25" t="s">
        <v>107</v>
      </c>
      <c r="S628" s="25"/>
    </row>
    <row r="629" spans="1:19" x14ac:dyDescent="0.25">
      <c r="A629" s="36" t="s">
        <v>1852</v>
      </c>
      <c r="B629" s="25" t="s">
        <v>279</v>
      </c>
      <c r="C629" s="25" t="s">
        <v>2090</v>
      </c>
      <c r="D629" s="25" t="s">
        <v>2181</v>
      </c>
      <c r="E629" s="37">
        <v>1700131</v>
      </c>
      <c r="F629" s="25" t="s">
        <v>2981</v>
      </c>
      <c r="G629" s="25" t="s">
        <v>3378</v>
      </c>
      <c r="H629" s="37">
        <v>283237</v>
      </c>
      <c r="I629" s="37" t="s">
        <v>116</v>
      </c>
      <c r="J629" s="25" t="s">
        <v>106</v>
      </c>
      <c r="K629" s="25" t="s">
        <v>13</v>
      </c>
      <c r="L629" s="25" t="s">
        <v>2947</v>
      </c>
      <c r="M629" s="27">
        <v>44663</v>
      </c>
      <c r="N629" s="38">
        <v>43291</v>
      </c>
      <c r="O629" s="26">
        <v>125000</v>
      </c>
      <c r="P629" s="26">
        <v>125000</v>
      </c>
      <c r="Q629" s="26">
        <f t="shared" si="9"/>
        <v>0</v>
      </c>
      <c r="R629" s="25" t="s">
        <v>107</v>
      </c>
      <c r="S629" s="25"/>
    </row>
    <row r="630" spans="1:19" x14ac:dyDescent="0.25">
      <c r="A630" s="36" t="s">
        <v>1853</v>
      </c>
      <c r="B630" s="25" t="s">
        <v>1689</v>
      </c>
      <c r="C630" s="25" t="s">
        <v>2090</v>
      </c>
      <c r="D630" s="25" t="s">
        <v>2182</v>
      </c>
      <c r="E630" s="37">
        <v>1800459</v>
      </c>
      <c r="F630" s="25" t="s">
        <v>2981</v>
      </c>
      <c r="G630" s="25" t="s">
        <v>3378</v>
      </c>
      <c r="H630" s="37">
        <v>283268</v>
      </c>
      <c r="I630" s="37" t="s">
        <v>116</v>
      </c>
      <c r="J630" s="25" t="s">
        <v>106</v>
      </c>
      <c r="K630" s="25" t="s">
        <v>13</v>
      </c>
      <c r="L630" s="25" t="s">
        <v>2947</v>
      </c>
      <c r="M630" s="27">
        <v>44663</v>
      </c>
      <c r="N630" s="38">
        <v>43284</v>
      </c>
      <c r="O630" s="26">
        <v>245000</v>
      </c>
      <c r="P630" s="26">
        <v>245000</v>
      </c>
      <c r="Q630" s="26">
        <f t="shared" si="9"/>
        <v>0</v>
      </c>
      <c r="R630" s="25" t="s">
        <v>107</v>
      </c>
      <c r="S630" s="25"/>
    </row>
    <row r="631" spans="1:19" x14ac:dyDescent="0.25">
      <c r="A631" s="36" t="s">
        <v>1854</v>
      </c>
      <c r="B631" s="25" t="s">
        <v>1706</v>
      </c>
      <c r="C631" s="25" t="s">
        <v>2090</v>
      </c>
      <c r="D631" s="25" t="s">
        <v>2183</v>
      </c>
      <c r="E631" s="37">
        <v>1701716</v>
      </c>
      <c r="F631" s="25" t="s">
        <v>2981</v>
      </c>
      <c r="G631" s="25" t="s">
        <v>3378</v>
      </c>
      <c r="H631" s="37">
        <v>283344</v>
      </c>
      <c r="I631" s="37" t="s">
        <v>116</v>
      </c>
      <c r="J631" s="25" t="s">
        <v>106</v>
      </c>
      <c r="K631" s="25" t="s">
        <v>13</v>
      </c>
      <c r="L631" s="25" t="s">
        <v>2947</v>
      </c>
      <c r="M631" s="27">
        <v>44663</v>
      </c>
      <c r="N631" s="38">
        <v>43297</v>
      </c>
      <c r="O631" s="26">
        <v>609000</v>
      </c>
      <c r="P631" s="26">
        <v>609000</v>
      </c>
      <c r="Q631" s="26">
        <f t="shared" si="9"/>
        <v>0</v>
      </c>
      <c r="R631" s="25" t="s">
        <v>107</v>
      </c>
      <c r="S631" s="25"/>
    </row>
    <row r="632" spans="1:19" x14ac:dyDescent="0.25">
      <c r="A632" s="36" t="s">
        <v>1855</v>
      </c>
      <c r="B632" s="25" t="s">
        <v>3618</v>
      </c>
      <c r="C632" s="25" t="s">
        <v>2090</v>
      </c>
      <c r="D632" s="25" t="s">
        <v>2184</v>
      </c>
      <c r="E632" s="37" t="s">
        <v>377</v>
      </c>
      <c r="F632" s="25" t="s">
        <v>2981</v>
      </c>
      <c r="G632" s="25" t="s">
        <v>3378</v>
      </c>
      <c r="H632" s="37">
        <v>283377</v>
      </c>
      <c r="I632" s="37" t="s">
        <v>116</v>
      </c>
      <c r="J632" s="25" t="s">
        <v>106</v>
      </c>
      <c r="K632" s="25" t="s">
        <v>13</v>
      </c>
      <c r="L632" s="25" t="s">
        <v>2947</v>
      </c>
      <c r="M632" s="27">
        <v>44663</v>
      </c>
      <c r="N632" s="38">
        <v>43180</v>
      </c>
      <c r="O632" s="26">
        <v>534000</v>
      </c>
      <c r="P632" s="26">
        <v>534000</v>
      </c>
      <c r="Q632" s="26">
        <f t="shared" si="9"/>
        <v>0</v>
      </c>
      <c r="R632" s="25" t="s">
        <v>107</v>
      </c>
      <c r="S632" s="25"/>
    </row>
    <row r="633" spans="1:19" x14ac:dyDescent="0.25">
      <c r="A633" s="36" t="s">
        <v>1856</v>
      </c>
      <c r="B633" s="25" t="s">
        <v>3621</v>
      </c>
      <c r="C633" s="25" t="s">
        <v>2090</v>
      </c>
      <c r="D633" s="25" t="s">
        <v>2185</v>
      </c>
      <c r="E633" s="37" t="s">
        <v>211</v>
      </c>
      <c r="F633" s="25" t="s">
        <v>2981</v>
      </c>
      <c r="G633" s="25" t="s">
        <v>3378</v>
      </c>
      <c r="H633" s="37">
        <v>283416</v>
      </c>
      <c r="I633" s="37" t="s">
        <v>116</v>
      </c>
      <c r="J633" s="25" t="s">
        <v>106</v>
      </c>
      <c r="K633" s="25" t="s">
        <v>13</v>
      </c>
      <c r="L633" s="25" t="s">
        <v>2947</v>
      </c>
      <c r="M633" s="27">
        <v>44663</v>
      </c>
      <c r="N633" s="38">
        <v>43181</v>
      </c>
      <c r="O633" s="26">
        <v>452118.9</v>
      </c>
      <c r="P633" s="26">
        <v>452118.9</v>
      </c>
      <c r="Q633" s="26">
        <f t="shared" si="9"/>
        <v>0</v>
      </c>
      <c r="R633" s="25" t="s">
        <v>107</v>
      </c>
      <c r="S633" s="25"/>
    </row>
    <row r="634" spans="1:19" x14ac:dyDescent="0.25">
      <c r="A634" s="36" t="s">
        <v>1857</v>
      </c>
      <c r="B634" s="25" t="s">
        <v>1702</v>
      </c>
      <c r="C634" s="25" t="s">
        <v>2090</v>
      </c>
      <c r="D634" s="25" t="s">
        <v>2186</v>
      </c>
      <c r="E634" s="37">
        <v>1800404</v>
      </c>
      <c r="F634" s="25" t="s">
        <v>2981</v>
      </c>
      <c r="G634" s="25" t="s">
        <v>3378</v>
      </c>
      <c r="H634" s="37">
        <v>283510</v>
      </c>
      <c r="I634" s="37" t="s">
        <v>116</v>
      </c>
      <c r="J634" s="25" t="s">
        <v>106</v>
      </c>
      <c r="K634" s="25" t="s">
        <v>13</v>
      </c>
      <c r="L634" s="25" t="s">
        <v>2947</v>
      </c>
      <c r="M634" s="27">
        <v>44663</v>
      </c>
      <c r="N634" s="38">
        <v>43297</v>
      </c>
      <c r="O634" s="26">
        <v>450000</v>
      </c>
      <c r="P634" s="26">
        <v>450000</v>
      </c>
      <c r="Q634" s="26">
        <f t="shared" si="9"/>
        <v>0</v>
      </c>
      <c r="R634" s="25" t="s">
        <v>107</v>
      </c>
      <c r="S634" s="25"/>
    </row>
    <row r="635" spans="1:19" x14ac:dyDescent="0.25">
      <c r="A635" s="36" t="s">
        <v>1858</v>
      </c>
      <c r="B635" s="25" t="s">
        <v>3645</v>
      </c>
      <c r="C635" s="25" t="s">
        <v>2090</v>
      </c>
      <c r="D635" s="25" t="s">
        <v>2187</v>
      </c>
      <c r="E635" s="37" t="s">
        <v>2415</v>
      </c>
      <c r="F635" s="25" t="s">
        <v>2981</v>
      </c>
      <c r="G635" s="25" t="s">
        <v>3378</v>
      </c>
      <c r="H635" s="37">
        <v>283531</v>
      </c>
      <c r="I635" s="37" t="s">
        <v>116</v>
      </c>
      <c r="J635" s="25" t="s">
        <v>106</v>
      </c>
      <c r="K635" s="25" t="s">
        <v>13</v>
      </c>
      <c r="L635" s="25" t="s">
        <v>2947</v>
      </c>
      <c r="M635" s="27">
        <v>44663</v>
      </c>
      <c r="N635" s="38">
        <v>43181</v>
      </c>
      <c r="O635" s="26">
        <v>200000</v>
      </c>
      <c r="P635" s="26">
        <v>200000</v>
      </c>
      <c r="Q635" s="26">
        <f t="shared" si="9"/>
        <v>0</v>
      </c>
      <c r="R635" s="25" t="s">
        <v>107</v>
      </c>
      <c r="S635" s="25"/>
    </row>
    <row r="636" spans="1:19" x14ac:dyDescent="0.25">
      <c r="A636" s="36" t="s">
        <v>1859</v>
      </c>
      <c r="B636" s="25" t="s">
        <v>1707</v>
      </c>
      <c r="C636" s="25" t="s">
        <v>2090</v>
      </c>
      <c r="D636" s="25" t="s">
        <v>2188</v>
      </c>
      <c r="E636" s="37">
        <v>1703031</v>
      </c>
      <c r="F636" s="25" t="s">
        <v>2981</v>
      </c>
      <c r="G636" s="25" t="s">
        <v>3378</v>
      </c>
      <c r="H636" s="37">
        <v>283636</v>
      </c>
      <c r="I636" s="37" t="s">
        <v>116</v>
      </c>
      <c r="J636" s="25" t="s">
        <v>106</v>
      </c>
      <c r="K636" s="25" t="s">
        <v>13</v>
      </c>
      <c r="L636" s="25" t="s">
        <v>2947</v>
      </c>
      <c r="M636" s="27">
        <v>44663</v>
      </c>
      <c r="N636" s="38">
        <v>43180</v>
      </c>
      <c r="O636" s="26">
        <v>188000</v>
      </c>
      <c r="P636" s="26">
        <v>188000</v>
      </c>
      <c r="Q636" s="26">
        <f t="shared" si="9"/>
        <v>0</v>
      </c>
      <c r="R636" s="25" t="s">
        <v>107</v>
      </c>
      <c r="S636" s="25"/>
    </row>
    <row r="637" spans="1:19" x14ac:dyDescent="0.25">
      <c r="A637" s="36" t="s">
        <v>1860</v>
      </c>
      <c r="B637" s="25" t="s">
        <v>432</v>
      </c>
      <c r="C637" s="25" t="s">
        <v>2090</v>
      </c>
      <c r="D637" s="25" t="s">
        <v>2189</v>
      </c>
      <c r="E637" s="37">
        <v>1702512</v>
      </c>
      <c r="F637" s="25" t="s">
        <v>2981</v>
      </c>
      <c r="G637" s="25" t="s">
        <v>3378</v>
      </c>
      <c r="H637" s="37">
        <v>283642</v>
      </c>
      <c r="I637" s="37" t="s">
        <v>116</v>
      </c>
      <c r="J637" s="25" t="s">
        <v>106</v>
      </c>
      <c r="K637" s="25" t="s">
        <v>13</v>
      </c>
      <c r="L637" s="25" t="s">
        <v>2947</v>
      </c>
      <c r="M637" s="27">
        <v>44663</v>
      </c>
      <c r="N637" s="38">
        <v>43314</v>
      </c>
      <c r="O637" s="26">
        <v>135000</v>
      </c>
      <c r="P637" s="26">
        <v>135000</v>
      </c>
      <c r="Q637" s="26">
        <f t="shared" si="9"/>
        <v>0</v>
      </c>
      <c r="R637" s="25" t="s">
        <v>107</v>
      </c>
      <c r="S637" s="25"/>
    </row>
    <row r="638" spans="1:19" x14ac:dyDescent="0.25">
      <c r="A638" s="36" t="s">
        <v>1861</v>
      </c>
      <c r="B638" s="25" t="s">
        <v>3626</v>
      </c>
      <c r="C638" s="25" t="s">
        <v>2090</v>
      </c>
      <c r="D638" s="25" t="s">
        <v>2190</v>
      </c>
      <c r="E638" s="37" t="s">
        <v>1551</v>
      </c>
      <c r="F638" s="25" t="s">
        <v>2981</v>
      </c>
      <c r="G638" s="25" t="s">
        <v>3378</v>
      </c>
      <c r="H638" s="37">
        <v>283698</v>
      </c>
      <c r="I638" s="37" t="s">
        <v>116</v>
      </c>
      <c r="J638" s="25" t="s">
        <v>106</v>
      </c>
      <c r="K638" s="25" t="s">
        <v>13</v>
      </c>
      <c r="L638" s="25" t="s">
        <v>2947</v>
      </c>
      <c r="M638" s="27">
        <v>44663</v>
      </c>
      <c r="N638" s="38">
        <v>43334</v>
      </c>
      <c r="O638" s="26">
        <v>0</v>
      </c>
      <c r="P638" s="26">
        <v>0</v>
      </c>
      <c r="Q638" s="26">
        <f t="shared" si="9"/>
        <v>0</v>
      </c>
      <c r="R638" s="25" t="s">
        <v>2975</v>
      </c>
      <c r="S638" s="25"/>
    </row>
    <row r="639" spans="1:19" x14ac:dyDescent="0.25">
      <c r="A639" s="36" t="s">
        <v>1862</v>
      </c>
      <c r="B639" s="25" t="s">
        <v>3623</v>
      </c>
      <c r="C639" s="25" t="s">
        <v>2090</v>
      </c>
      <c r="D639" s="25" t="s">
        <v>2191</v>
      </c>
      <c r="E639" s="37" t="s">
        <v>169</v>
      </c>
      <c r="F639" s="25" t="s">
        <v>2981</v>
      </c>
      <c r="G639" s="25" t="s">
        <v>3378</v>
      </c>
      <c r="H639" s="37">
        <v>283800</v>
      </c>
      <c r="I639" s="37" t="s">
        <v>116</v>
      </c>
      <c r="J639" s="25" t="s">
        <v>106</v>
      </c>
      <c r="K639" s="25" t="s">
        <v>13</v>
      </c>
      <c r="L639" s="25" t="s">
        <v>2947</v>
      </c>
      <c r="M639" s="27">
        <v>44663</v>
      </c>
      <c r="N639" s="38">
        <v>43342</v>
      </c>
      <c r="O639" s="26">
        <v>300000</v>
      </c>
      <c r="P639" s="26">
        <v>300000</v>
      </c>
      <c r="Q639" s="26">
        <f t="shared" si="9"/>
        <v>0</v>
      </c>
      <c r="R639" s="25" t="s">
        <v>107</v>
      </c>
      <c r="S639" s="25"/>
    </row>
    <row r="640" spans="1:19" x14ac:dyDescent="0.25">
      <c r="A640" s="36" t="s">
        <v>1863</v>
      </c>
      <c r="B640" s="25" t="s">
        <v>841</v>
      </c>
      <c r="C640" s="25" t="s">
        <v>2090</v>
      </c>
      <c r="D640" s="25" t="s">
        <v>2192</v>
      </c>
      <c r="E640" s="37" t="s">
        <v>1526</v>
      </c>
      <c r="F640" s="25" t="s">
        <v>2981</v>
      </c>
      <c r="G640" s="25" t="s">
        <v>3378</v>
      </c>
      <c r="H640" s="37">
        <v>283812</v>
      </c>
      <c r="I640" s="37" t="s">
        <v>116</v>
      </c>
      <c r="J640" s="25" t="s">
        <v>106</v>
      </c>
      <c r="K640" s="25" t="s">
        <v>13</v>
      </c>
      <c r="L640" s="25" t="s">
        <v>2947</v>
      </c>
      <c r="M640" s="27">
        <v>44663</v>
      </c>
      <c r="N640" s="38">
        <v>43297</v>
      </c>
      <c r="O640" s="26">
        <v>551200</v>
      </c>
      <c r="P640" s="26">
        <v>551200</v>
      </c>
      <c r="Q640" s="26">
        <f t="shared" si="9"/>
        <v>0</v>
      </c>
      <c r="R640" s="25" t="s">
        <v>107</v>
      </c>
      <c r="S640" s="25"/>
    </row>
    <row r="641" spans="1:19" x14ac:dyDescent="0.25">
      <c r="A641" s="36" t="s">
        <v>1864</v>
      </c>
      <c r="B641" s="25" t="s">
        <v>383</v>
      </c>
      <c r="C641" s="25" t="s">
        <v>2090</v>
      </c>
      <c r="D641" s="25" t="s">
        <v>2193</v>
      </c>
      <c r="E641" s="37">
        <v>1702507</v>
      </c>
      <c r="F641" s="25" t="s">
        <v>2981</v>
      </c>
      <c r="G641" s="25" t="s">
        <v>3378</v>
      </c>
      <c r="H641" s="37">
        <v>283838</v>
      </c>
      <c r="I641" s="37" t="s">
        <v>116</v>
      </c>
      <c r="J641" s="25" t="s">
        <v>106</v>
      </c>
      <c r="K641" s="25" t="s">
        <v>13</v>
      </c>
      <c r="L641" s="25" t="s">
        <v>2947</v>
      </c>
      <c r="M641" s="27">
        <v>44663</v>
      </c>
      <c r="N641" s="38">
        <v>43180</v>
      </c>
      <c r="O641" s="26">
        <v>140500</v>
      </c>
      <c r="P641" s="26">
        <v>140500</v>
      </c>
      <c r="Q641" s="26">
        <f t="shared" si="9"/>
        <v>0</v>
      </c>
      <c r="R641" s="25" t="s">
        <v>107</v>
      </c>
      <c r="S641" s="25"/>
    </row>
    <row r="642" spans="1:19" x14ac:dyDescent="0.25">
      <c r="A642" s="36" t="s">
        <v>1865</v>
      </c>
      <c r="B642" s="25" t="s">
        <v>3626</v>
      </c>
      <c r="C642" s="25" t="s">
        <v>2090</v>
      </c>
      <c r="D642" s="25" t="s">
        <v>2194</v>
      </c>
      <c r="E642" s="37" t="s">
        <v>1551</v>
      </c>
      <c r="F642" s="25" t="s">
        <v>2981</v>
      </c>
      <c r="G642" s="25" t="s">
        <v>3378</v>
      </c>
      <c r="H642" s="37">
        <v>283960</v>
      </c>
      <c r="I642" s="37" t="s">
        <v>116</v>
      </c>
      <c r="J642" s="25" t="s">
        <v>106</v>
      </c>
      <c r="K642" s="25" t="s">
        <v>13</v>
      </c>
      <c r="L642" s="25" t="s">
        <v>2947</v>
      </c>
      <c r="M642" s="27">
        <v>44663</v>
      </c>
      <c r="N642" s="38">
        <v>43180</v>
      </c>
      <c r="O642" s="26">
        <v>90000</v>
      </c>
      <c r="P642" s="26">
        <v>90000</v>
      </c>
      <c r="Q642" s="26">
        <f t="shared" si="9"/>
        <v>0</v>
      </c>
      <c r="R642" s="25" t="s">
        <v>107</v>
      </c>
      <c r="S642" s="25"/>
    </row>
    <row r="643" spans="1:19" x14ac:dyDescent="0.25">
      <c r="A643" s="36" t="s">
        <v>1866</v>
      </c>
      <c r="B643" s="25" t="s">
        <v>418</v>
      </c>
      <c r="C643" s="25" t="s">
        <v>2090</v>
      </c>
      <c r="D643" s="25" t="s">
        <v>2195</v>
      </c>
      <c r="E643" s="37">
        <v>1701509</v>
      </c>
      <c r="F643" s="25" t="s">
        <v>2981</v>
      </c>
      <c r="G643" s="25" t="s">
        <v>3378</v>
      </c>
      <c r="H643" s="37">
        <v>283972</v>
      </c>
      <c r="I643" s="37" t="s">
        <v>116</v>
      </c>
      <c r="J643" s="25" t="s">
        <v>106</v>
      </c>
      <c r="K643" s="25" t="s">
        <v>13</v>
      </c>
      <c r="L643" s="25" t="s">
        <v>2947</v>
      </c>
      <c r="M643" s="27">
        <v>44663</v>
      </c>
      <c r="N643" s="38">
        <v>43180</v>
      </c>
      <c r="O643" s="26">
        <v>532100</v>
      </c>
      <c r="P643" s="26">
        <v>532100</v>
      </c>
      <c r="Q643" s="26">
        <f t="shared" si="9"/>
        <v>0</v>
      </c>
      <c r="R643" s="25" t="s">
        <v>107</v>
      </c>
      <c r="S643" s="25"/>
    </row>
    <row r="644" spans="1:19" x14ac:dyDescent="0.25">
      <c r="A644" s="36" t="s">
        <v>1867</v>
      </c>
      <c r="B644" s="25" t="s">
        <v>3626</v>
      </c>
      <c r="C644" s="25" t="s">
        <v>2090</v>
      </c>
      <c r="D644" s="25" t="s">
        <v>2196</v>
      </c>
      <c r="E644" s="37" t="s">
        <v>1551</v>
      </c>
      <c r="F644" s="25" t="s">
        <v>2981</v>
      </c>
      <c r="G644" s="25" t="s">
        <v>3378</v>
      </c>
      <c r="H644" s="37">
        <v>283988</v>
      </c>
      <c r="I644" s="37" t="s">
        <v>116</v>
      </c>
      <c r="J644" s="25" t="s">
        <v>106</v>
      </c>
      <c r="K644" s="25" t="s">
        <v>13</v>
      </c>
      <c r="L644" s="25" t="s">
        <v>2947</v>
      </c>
      <c r="M644" s="27">
        <v>44663</v>
      </c>
      <c r="N644" s="38">
        <v>43180</v>
      </c>
      <c r="O644" s="26">
        <v>230000</v>
      </c>
      <c r="P644" s="26">
        <v>230000</v>
      </c>
      <c r="Q644" s="26">
        <f t="shared" si="9"/>
        <v>0</v>
      </c>
      <c r="R644" s="25" t="s">
        <v>107</v>
      </c>
      <c r="S644" s="25"/>
    </row>
    <row r="645" spans="1:19" x14ac:dyDescent="0.25">
      <c r="A645" s="36" t="s">
        <v>1868</v>
      </c>
      <c r="B645" s="25" t="s">
        <v>432</v>
      </c>
      <c r="C645" s="25" t="s">
        <v>2090</v>
      </c>
      <c r="D645" s="25" t="s">
        <v>2197</v>
      </c>
      <c r="E645" s="37">
        <v>1702512</v>
      </c>
      <c r="F645" s="25" t="s">
        <v>2981</v>
      </c>
      <c r="G645" s="25" t="s">
        <v>3378</v>
      </c>
      <c r="H645" s="37">
        <v>284023</v>
      </c>
      <c r="I645" s="37" t="s">
        <v>116</v>
      </c>
      <c r="J645" s="25" t="s">
        <v>106</v>
      </c>
      <c r="K645" s="25" t="s">
        <v>13</v>
      </c>
      <c r="L645" s="25" t="s">
        <v>2947</v>
      </c>
      <c r="M645" s="27">
        <v>44663</v>
      </c>
      <c r="N645" s="38">
        <v>43180</v>
      </c>
      <c r="O645" s="26">
        <v>924300</v>
      </c>
      <c r="P645" s="26">
        <v>924300</v>
      </c>
      <c r="Q645" s="26">
        <f t="shared" si="9"/>
        <v>0</v>
      </c>
      <c r="R645" s="25" t="s">
        <v>107</v>
      </c>
      <c r="S645" s="25"/>
    </row>
    <row r="646" spans="1:19" x14ac:dyDescent="0.25">
      <c r="A646" s="36" t="s">
        <v>1869</v>
      </c>
      <c r="B646" s="25" t="s">
        <v>3618</v>
      </c>
      <c r="C646" s="25" t="s">
        <v>2090</v>
      </c>
      <c r="D646" s="25" t="s">
        <v>2198</v>
      </c>
      <c r="E646" s="37" t="s">
        <v>377</v>
      </c>
      <c r="F646" s="25" t="s">
        <v>2981</v>
      </c>
      <c r="G646" s="25" t="s">
        <v>3378</v>
      </c>
      <c r="H646" s="37">
        <v>284155</v>
      </c>
      <c r="I646" s="37" t="s">
        <v>116</v>
      </c>
      <c r="J646" s="25" t="s">
        <v>106</v>
      </c>
      <c r="K646" s="25" t="s">
        <v>13</v>
      </c>
      <c r="L646" s="25" t="s">
        <v>2947</v>
      </c>
      <c r="M646" s="27">
        <v>44663</v>
      </c>
      <c r="N646" s="38">
        <v>43180</v>
      </c>
      <c r="O646" s="26">
        <v>487000</v>
      </c>
      <c r="P646" s="26">
        <v>487000</v>
      </c>
      <c r="Q646" s="26">
        <f t="shared" ref="Q646:Q709" si="10">O646-P646</f>
        <v>0</v>
      </c>
      <c r="R646" s="25" t="s">
        <v>107</v>
      </c>
      <c r="S646" s="25"/>
    </row>
    <row r="647" spans="1:19" x14ac:dyDescent="0.25">
      <c r="A647" s="36" t="s">
        <v>1870</v>
      </c>
      <c r="B647" s="25" t="s">
        <v>1708</v>
      </c>
      <c r="C647" s="25" t="s">
        <v>2090</v>
      </c>
      <c r="D647" s="25" t="s">
        <v>2199</v>
      </c>
      <c r="E647" s="37">
        <v>1800443</v>
      </c>
      <c r="F647" s="25" t="s">
        <v>2981</v>
      </c>
      <c r="G647" s="25" t="s">
        <v>3378</v>
      </c>
      <c r="H647" s="37">
        <v>284167</v>
      </c>
      <c r="I647" s="37" t="s">
        <v>116</v>
      </c>
      <c r="J647" s="25" t="s">
        <v>106</v>
      </c>
      <c r="K647" s="25" t="s">
        <v>13</v>
      </c>
      <c r="L647" s="25" t="s">
        <v>2947</v>
      </c>
      <c r="M647" s="27">
        <v>44663</v>
      </c>
      <c r="N647" s="38">
        <v>43334</v>
      </c>
      <c r="O647" s="26">
        <v>286000</v>
      </c>
      <c r="P647" s="26">
        <v>286000</v>
      </c>
      <c r="Q647" s="26">
        <f t="shared" si="10"/>
        <v>0</v>
      </c>
      <c r="R647" s="25" t="s">
        <v>107</v>
      </c>
      <c r="S647" s="25"/>
    </row>
    <row r="648" spans="1:19" x14ac:dyDescent="0.25">
      <c r="A648" s="36" t="s">
        <v>1871</v>
      </c>
      <c r="B648" s="25" t="s">
        <v>1697</v>
      </c>
      <c r="C648" s="25" t="s">
        <v>2090</v>
      </c>
      <c r="D648" s="25" t="s">
        <v>2200</v>
      </c>
      <c r="E648" s="37">
        <v>1701645</v>
      </c>
      <c r="F648" s="25" t="s">
        <v>2981</v>
      </c>
      <c r="G648" s="25" t="s">
        <v>3378</v>
      </c>
      <c r="H648" s="37">
        <v>284183</v>
      </c>
      <c r="I648" s="37" t="s">
        <v>116</v>
      </c>
      <c r="J648" s="25" t="s">
        <v>106</v>
      </c>
      <c r="K648" s="25" t="s">
        <v>13</v>
      </c>
      <c r="L648" s="25" t="s">
        <v>2947</v>
      </c>
      <c r="M648" s="27">
        <v>44663</v>
      </c>
      <c r="N648" s="38">
        <v>43284</v>
      </c>
      <c r="O648" s="26">
        <v>225000</v>
      </c>
      <c r="P648" s="26">
        <v>225000</v>
      </c>
      <c r="Q648" s="26">
        <f t="shared" si="10"/>
        <v>0</v>
      </c>
      <c r="R648" s="25" t="s">
        <v>107</v>
      </c>
      <c r="S648" s="25"/>
    </row>
    <row r="649" spans="1:19" x14ac:dyDescent="0.25">
      <c r="A649" s="36" t="s">
        <v>1872</v>
      </c>
      <c r="B649" s="25" t="s">
        <v>3608</v>
      </c>
      <c r="C649" s="25" t="s">
        <v>2090</v>
      </c>
      <c r="D649" s="25" t="s">
        <v>2201</v>
      </c>
      <c r="E649" s="37" t="s">
        <v>164</v>
      </c>
      <c r="F649" s="25" t="s">
        <v>2981</v>
      </c>
      <c r="G649" s="25" t="s">
        <v>3378</v>
      </c>
      <c r="H649" s="37">
        <v>284212</v>
      </c>
      <c r="I649" s="37" t="s">
        <v>116</v>
      </c>
      <c r="J649" s="25" t="s">
        <v>106</v>
      </c>
      <c r="K649" s="25" t="s">
        <v>13</v>
      </c>
      <c r="L649" s="25" t="s">
        <v>2947</v>
      </c>
      <c r="M649" s="27">
        <v>44663</v>
      </c>
      <c r="N649" s="38">
        <v>43334</v>
      </c>
      <c r="O649" s="26">
        <v>394900</v>
      </c>
      <c r="P649" s="26">
        <v>394900</v>
      </c>
      <c r="Q649" s="26">
        <f t="shared" si="10"/>
        <v>0</v>
      </c>
      <c r="R649" s="25" t="s">
        <v>107</v>
      </c>
      <c r="S649" s="25"/>
    </row>
    <row r="650" spans="1:19" x14ac:dyDescent="0.25">
      <c r="A650" s="36" t="s">
        <v>1873</v>
      </c>
      <c r="B650" s="25" t="s">
        <v>859</v>
      </c>
      <c r="C650" s="25" t="s">
        <v>2090</v>
      </c>
      <c r="D650" s="25" t="s">
        <v>2202</v>
      </c>
      <c r="E650" s="37">
        <v>1704208</v>
      </c>
      <c r="F650" s="25" t="s">
        <v>2981</v>
      </c>
      <c r="G650" s="25" t="s">
        <v>3378</v>
      </c>
      <c r="H650" s="37">
        <v>284220</v>
      </c>
      <c r="I650" s="37" t="s">
        <v>116</v>
      </c>
      <c r="J650" s="25" t="s">
        <v>106</v>
      </c>
      <c r="K650" s="25" t="s">
        <v>13</v>
      </c>
      <c r="L650" s="25" t="s">
        <v>2947</v>
      </c>
      <c r="M650" s="27">
        <v>44663</v>
      </c>
      <c r="N650" s="38">
        <v>43284</v>
      </c>
      <c r="O650" s="26">
        <v>132500</v>
      </c>
      <c r="P650" s="26">
        <v>132500</v>
      </c>
      <c r="Q650" s="26">
        <f t="shared" si="10"/>
        <v>0</v>
      </c>
      <c r="R650" s="25" t="s">
        <v>107</v>
      </c>
      <c r="S650" s="25"/>
    </row>
    <row r="651" spans="1:19" x14ac:dyDescent="0.25">
      <c r="A651" s="36" t="s">
        <v>1874</v>
      </c>
      <c r="B651" s="25" t="s">
        <v>1701</v>
      </c>
      <c r="C651" s="25" t="s">
        <v>2090</v>
      </c>
      <c r="D651" s="25" t="s">
        <v>2203</v>
      </c>
      <c r="E651" s="37">
        <v>1702246</v>
      </c>
      <c r="F651" s="25" t="s">
        <v>2981</v>
      </c>
      <c r="G651" s="25" t="s">
        <v>3378</v>
      </c>
      <c r="H651" s="37">
        <v>284243</v>
      </c>
      <c r="I651" s="37" t="s">
        <v>116</v>
      </c>
      <c r="J651" s="25" t="s">
        <v>106</v>
      </c>
      <c r="K651" s="25" t="s">
        <v>13</v>
      </c>
      <c r="L651" s="25" t="s">
        <v>2947</v>
      </c>
      <c r="M651" s="27">
        <v>44663</v>
      </c>
      <c r="N651" s="38">
        <v>43340</v>
      </c>
      <c r="O651" s="26">
        <v>350000</v>
      </c>
      <c r="P651" s="26">
        <v>350000</v>
      </c>
      <c r="Q651" s="26">
        <f t="shared" si="10"/>
        <v>0</v>
      </c>
      <c r="R651" s="25" t="s">
        <v>107</v>
      </c>
      <c r="S651" s="25"/>
    </row>
    <row r="652" spans="1:19" x14ac:dyDescent="0.25">
      <c r="A652" s="36" t="s">
        <v>1875</v>
      </c>
      <c r="B652" s="25" t="s">
        <v>3610</v>
      </c>
      <c r="C652" s="25" t="s">
        <v>2090</v>
      </c>
      <c r="D652" s="25" t="s">
        <v>2204</v>
      </c>
      <c r="E652" s="37" t="s">
        <v>1539</v>
      </c>
      <c r="F652" s="25" t="s">
        <v>2981</v>
      </c>
      <c r="G652" s="25" t="s">
        <v>3378</v>
      </c>
      <c r="H652" s="37">
        <v>284276</v>
      </c>
      <c r="I652" s="37" t="s">
        <v>116</v>
      </c>
      <c r="J652" s="25" t="s">
        <v>106</v>
      </c>
      <c r="K652" s="25" t="s">
        <v>13</v>
      </c>
      <c r="L652" s="25" t="s">
        <v>2947</v>
      </c>
      <c r="M652" s="27">
        <v>44663</v>
      </c>
      <c r="N652" s="38">
        <v>43180</v>
      </c>
      <c r="O652" s="26">
        <v>125963</v>
      </c>
      <c r="P652" s="26">
        <v>125963</v>
      </c>
      <c r="Q652" s="26">
        <f t="shared" si="10"/>
        <v>0</v>
      </c>
      <c r="R652" s="25" t="s">
        <v>107</v>
      </c>
      <c r="S652" s="25"/>
    </row>
    <row r="653" spans="1:19" x14ac:dyDescent="0.25">
      <c r="A653" s="36" t="s">
        <v>1876</v>
      </c>
      <c r="B653" s="25" t="s">
        <v>3622</v>
      </c>
      <c r="C653" s="25" t="s">
        <v>2090</v>
      </c>
      <c r="D653" s="25" t="s">
        <v>2205</v>
      </c>
      <c r="E653" s="37" t="s">
        <v>185</v>
      </c>
      <c r="F653" s="25" t="s">
        <v>2981</v>
      </c>
      <c r="G653" s="25" t="s">
        <v>3378</v>
      </c>
      <c r="H653" s="37">
        <v>284365</v>
      </c>
      <c r="I653" s="37" t="s">
        <v>116</v>
      </c>
      <c r="J653" s="25" t="s">
        <v>106</v>
      </c>
      <c r="K653" s="25" t="s">
        <v>13</v>
      </c>
      <c r="L653" s="25" t="s">
        <v>2947</v>
      </c>
      <c r="M653" s="27">
        <v>44663</v>
      </c>
      <c r="N653" s="38">
        <v>43180</v>
      </c>
      <c r="O653" s="26">
        <v>447607</v>
      </c>
      <c r="P653" s="26">
        <v>447607</v>
      </c>
      <c r="Q653" s="26">
        <f t="shared" si="10"/>
        <v>0</v>
      </c>
      <c r="R653" s="25" t="s">
        <v>107</v>
      </c>
      <c r="S653" s="25"/>
    </row>
    <row r="654" spans="1:19" x14ac:dyDescent="0.25">
      <c r="A654" s="36" t="s">
        <v>1877</v>
      </c>
      <c r="B654" s="25" t="s">
        <v>1705</v>
      </c>
      <c r="C654" s="25" t="s">
        <v>2090</v>
      </c>
      <c r="D654" s="25" t="s">
        <v>2206</v>
      </c>
      <c r="E654" s="37" t="s">
        <v>188</v>
      </c>
      <c r="F654" s="25" t="s">
        <v>2981</v>
      </c>
      <c r="G654" s="25" t="s">
        <v>3378</v>
      </c>
      <c r="H654" s="37">
        <v>284366</v>
      </c>
      <c r="I654" s="37" t="s">
        <v>116</v>
      </c>
      <c r="J654" s="25" t="s">
        <v>106</v>
      </c>
      <c r="K654" s="25" t="s">
        <v>13</v>
      </c>
      <c r="L654" s="25" t="s">
        <v>2947</v>
      </c>
      <c r="M654" s="27">
        <v>44663</v>
      </c>
      <c r="N654" s="38">
        <v>43334</v>
      </c>
      <c r="O654" s="26">
        <v>163100</v>
      </c>
      <c r="P654" s="26">
        <v>163100</v>
      </c>
      <c r="Q654" s="26">
        <f t="shared" si="10"/>
        <v>0</v>
      </c>
      <c r="R654" s="25" t="s">
        <v>107</v>
      </c>
      <c r="S654" s="25"/>
    </row>
    <row r="655" spans="1:19" x14ac:dyDescent="0.25">
      <c r="A655" s="36" t="s">
        <v>1878</v>
      </c>
      <c r="B655" s="25" t="s">
        <v>3646</v>
      </c>
      <c r="C655" s="25" t="s">
        <v>2090</v>
      </c>
      <c r="D655" s="25" t="s">
        <v>2207</v>
      </c>
      <c r="E655" s="37" t="s">
        <v>152</v>
      </c>
      <c r="F655" s="25" t="s">
        <v>2981</v>
      </c>
      <c r="G655" s="25" t="s">
        <v>3378</v>
      </c>
      <c r="H655" s="37">
        <v>284407</v>
      </c>
      <c r="I655" s="37" t="s">
        <v>116</v>
      </c>
      <c r="J655" s="25" t="s">
        <v>106</v>
      </c>
      <c r="K655" s="25" t="s">
        <v>13</v>
      </c>
      <c r="L655" s="25" t="s">
        <v>2947</v>
      </c>
      <c r="M655" s="27">
        <v>44663</v>
      </c>
      <c r="N655" s="38">
        <v>43314</v>
      </c>
      <c r="O655" s="26">
        <v>518524.64</v>
      </c>
      <c r="P655" s="26">
        <v>518524.64</v>
      </c>
      <c r="Q655" s="26">
        <f t="shared" si="10"/>
        <v>0</v>
      </c>
      <c r="R655" s="25" t="s">
        <v>107</v>
      </c>
      <c r="S655" s="25"/>
    </row>
    <row r="656" spans="1:19" x14ac:dyDescent="0.25">
      <c r="A656" s="36" t="s">
        <v>1879</v>
      </c>
      <c r="B656" s="25" t="s">
        <v>283</v>
      </c>
      <c r="C656" s="25" t="s">
        <v>2090</v>
      </c>
      <c r="D656" s="25" t="s">
        <v>2208</v>
      </c>
      <c r="E656" s="37">
        <v>1800163</v>
      </c>
      <c r="F656" s="25" t="s">
        <v>2981</v>
      </c>
      <c r="G656" s="25" t="s">
        <v>3378</v>
      </c>
      <c r="H656" s="37">
        <v>284424</v>
      </c>
      <c r="I656" s="37" t="s">
        <v>116</v>
      </c>
      <c r="J656" s="25" t="s">
        <v>106</v>
      </c>
      <c r="K656" s="25" t="s">
        <v>13</v>
      </c>
      <c r="L656" s="25" t="s">
        <v>2947</v>
      </c>
      <c r="M656" s="27">
        <v>44663</v>
      </c>
      <c r="N656" s="38">
        <v>43180</v>
      </c>
      <c r="O656" s="26">
        <v>105000</v>
      </c>
      <c r="P656" s="26">
        <v>105000</v>
      </c>
      <c r="Q656" s="26">
        <f t="shared" si="10"/>
        <v>0</v>
      </c>
      <c r="R656" s="25" t="s">
        <v>107</v>
      </c>
      <c r="S656" s="25"/>
    </row>
    <row r="657" spans="1:19" x14ac:dyDescent="0.25">
      <c r="A657" s="36" t="s">
        <v>1880</v>
      </c>
      <c r="B657" s="25" t="s">
        <v>3629</v>
      </c>
      <c r="C657" s="25" t="s">
        <v>2090</v>
      </c>
      <c r="D657" s="25" t="s">
        <v>2209</v>
      </c>
      <c r="E657" s="37" t="s">
        <v>201</v>
      </c>
      <c r="F657" s="25" t="s">
        <v>2981</v>
      </c>
      <c r="G657" s="25" t="s">
        <v>3378</v>
      </c>
      <c r="H657" s="37">
        <v>284430</v>
      </c>
      <c r="I657" s="37" t="s">
        <v>116</v>
      </c>
      <c r="J657" s="25" t="s">
        <v>106</v>
      </c>
      <c r="K657" s="25" t="s">
        <v>13</v>
      </c>
      <c r="L657" s="25" t="s">
        <v>2947</v>
      </c>
      <c r="M657" s="27">
        <v>44663</v>
      </c>
      <c r="N657" s="38">
        <v>43180</v>
      </c>
      <c r="O657" s="26">
        <v>293000</v>
      </c>
      <c r="P657" s="26">
        <v>293000</v>
      </c>
      <c r="Q657" s="26">
        <f t="shared" si="10"/>
        <v>0</v>
      </c>
      <c r="R657" s="25" t="s">
        <v>107</v>
      </c>
      <c r="S657" s="25"/>
    </row>
    <row r="658" spans="1:19" x14ac:dyDescent="0.25">
      <c r="A658" s="36" t="s">
        <v>1881</v>
      </c>
      <c r="B658" s="25" t="s">
        <v>1697</v>
      </c>
      <c r="C658" s="25" t="s">
        <v>2090</v>
      </c>
      <c r="D658" s="25" t="s">
        <v>2210</v>
      </c>
      <c r="E658" s="37">
        <v>1701645</v>
      </c>
      <c r="F658" s="25" t="s">
        <v>2981</v>
      </c>
      <c r="G658" s="25" t="s">
        <v>3378</v>
      </c>
      <c r="H658" s="37">
        <v>284477</v>
      </c>
      <c r="I658" s="37" t="s">
        <v>116</v>
      </c>
      <c r="J658" s="25" t="s">
        <v>106</v>
      </c>
      <c r="K658" s="25" t="s">
        <v>13</v>
      </c>
      <c r="L658" s="25" t="s">
        <v>2947</v>
      </c>
      <c r="M658" s="27">
        <v>44663</v>
      </c>
      <c r="N658" s="38">
        <v>43340</v>
      </c>
      <c r="O658" s="26">
        <v>615000</v>
      </c>
      <c r="P658" s="26">
        <v>615000</v>
      </c>
      <c r="Q658" s="26">
        <f t="shared" si="10"/>
        <v>0</v>
      </c>
      <c r="R658" s="25" t="s">
        <v>107</v>
      </c>
      <c r="S658" s="25"/>
    </row>
    <row r="659" spans="1:19" x14ac:dyDescent="0.25">
      <c r="A659" s="36" t="s">
        <v>1882</v>
      </c>
      <c r="B659" s="25" t="s">
        <v>1706</v>
      </c>
      <c r="C659" s="25" t="s">
        <v>2090</v>
      </c>
      <c r="D659" s="25" t="s">
        <v>2211</v>
      </c>
      <c r="E659" s="37">
        <v>1701716</v>
      </c>
      <c r="F659" s="25" t="s">
        <v>2981</v>
      </c>
      <c r="G659" s="25" t="s">
        <v>3378</v>
      </c>
      <c r="H659" s="37">
        <v>284482</v>
      </c>
      <c r="I659" s="37" t="s">
        <v>116</v>
      </c>
      <c r="J659" s="25" t="s">
        <v>106</v>
      </c>
      <c r="K659" s="25" t="s">
        <v>13</v>
      </c>
      <c r="L659" s="25" t="s">
        <v>2947</v>
      </c>
      <c r="M659" s="27">
        <v>44663</v>
      </c>
      <c r="N659" s="38">
        <v>43342</v>
      </c>
      <c r="O659" s="26">
        <v>275000</v>
      </c>
      <c r="P659" s="26">
        <v>275000</v>
      </c>
      <c r="Q659" s="26">
        <f t="shared" si="10"/>
        <v>0</v>
      </c>
      <c r="R659" s="25" t="s">
        <v>107</v>
      </c>
      <c r="S659" s="25"/>
    </row>
    <row r="660" spans="1:19" x14ac:dyDescent="0.25">
      <c r="A660" s="36" t="s">
        <v>1883</v>
      </c>
      <c r="B660" s="25" t="s">
        <v>1697</v>
      </c>
      <c r="C660" s="25" t="s">
        <v>2090</v>
      </c>
      <c r="D660" s="25" t="s">
        <v>2212</v>
      </c>
      <c r="E660" s="37">
        <v>1701645</v>
      </c>
      <c r="F660" s="25" t="s">
        <v>2981</v>
      </c>
      <c r="G660" s="25" t="s">
        <v>3378</v>
      </c>
      <c r="H660" s="37">
        <v>284489</v>
      </c>
      <c r="I660" s="37" t="s">
        <v>116</v>
      </c>
      <c r="J660" s="25" t="s">
        <v>106</v>
      </c>
      <c r="K660" s="25" t="s">
        <v>13</v>
      </c>
      <c r="L660" s="25" t="s">
        <v>2947</v>
      </c>
      <c r="M660" s="27">
        <v>44663</v>
      </c>
      <c r="N660" s="38">
        <v>43180</v>
      </c>
      <c r="O660" s="26">
        <v>140000</v>
      </c>
      <c r="P660" s="26">
        <v>140000</v>
      </c>
      <c r="Q660" s="26">
        <f t="shared" si="10"/>
        <v>0</v>
      </c>
      <c r="R660" s="25" t="s">
        <v>107</v>
      </c>
      <c r="S660" s="25"/>
    </row>
    <row r="661" spans="1:19" x14ac:dyDescent="0.25">
      <c r="A661" s="36" t="s">
        <v>1884</v>
      </c>
      <c r="B661" s="25" t="s">
        <v>388</v>
      </c>
      <c r="C661" s="25" t="s">
        <v>2090</v>
      </c>
      <c r="D661" s="25" t="s">
        <v>2213</v>
      </c>
      <c r="E661" s="37">
        <v>1800199</v>
      </c>
      <c r="F661" s="25" t="s">
        <v>2981</v>
      </c>
      <c r="G661" s="25" t="s">
        <v>3378</v>
      </c>
      <c r="H661" s="37">
        <v>284540</v>
      </c>
      <c r="I661" s="37" t="s">
        <v>116</v>
      </c>
      <c r="J661" s="25" t="s">
        <v>106</v>
      </c>
      <c r="K661" s="25" t="s">
        <v>13</v>
      </c>
      <c r="L661" s="25" t="s">
        <v>2947</v>
      </c>
      <c r="M661" s="27">
        <v>44663</v>
      </c>
      <c r="N661" s="38">
        <v>43291</v>
      </c>
      <c r="O661" s="26">
        <v>405000</v>
      </c>
      <c r="P661" s="26">
        <v>405000</v>
      </c>
      <c r="Q661" s="26">
        <f t="shared" si="10"/>
        <v>0</v>
      </c>
      <c r="R661" s="25" t="s">
        <v>107</v>
      </c>
      <c r="S661" s="25"/>
    </row>
    <row r="662" spans="1:19" x14ac:dyDescent="0.25">
      <c r="A662" s="36" t="s">
        <v>1885</v>
      </c>
      <c r="B662" s="25" t="s">
        <v>3637</v>
      </c>
      <c r="C662" s="25" t="s">
        <v>2090</v>
      </c>
      <c r="D662" s="25" t="s">
        <v>2214</v>
      </c>
      <c r="E662" s="37" t="s">
        <v>2414</v>
      </c>
      <c r="F662" s="25" t="s">
        <v>2981</v>
      </c>
      <c r="G662" s="25" t="s">
        <v>3378</v>
      </c>
      <c r="H662" s="37">
        <v>284548</v>
      </c>
      <c r="I662" s="37" t="s">
        <v>116</v>
      </c>
      <c r="J662" s="25" t="s">
        <v>106</v>
      </c>
      <c r="K662" s="25" t="s">
        <v>13</v>
      </c>
      <c r="L662" s="25" t="s">
        <v>2947</v>
      </c>
      <c r="M662" s="27">
        <v>44663</v>
      </c>
      <c r="N662" s="38">
        <v>43342</v>
      </c>
      <c r="O662" s="26">
        <v>146000</v>
      </c>
      <c r="P662" s="26">
        <v>146000</v>
      </c>
      <c r="Q662" s="26">
        <f t="shared" si="10"/>
        <v>0</v>
      </c>
      <c r="R662" s="25" t="s">
        <v>107</v>
      </c>
      <c r="S662" s="25"/>
    </row>
    <row r="663" spans="1:19" x14ac:dyDescent="0.25">
      <c r="A663" s="36" t="s">
        <v>1886</v>
      </c>
      <c r="B663" s="25" t="s">
        <v>3645</v>
      </c>
      <c r="C663" s="25" t="s">
        <v>2090</v>
      </c>
      <c r="D663" s="25" t="s">
        <v>2215</v>
      </c>
      <c r="E663" s="37" t="s">
        <v>2415</v>
      </c>
      <c r="F663" s="25" t="s">
        <v>2981</v>
      </c>
      <c r="G663" s="25" t="s">
        <v>3378</v>
      </c>
      <c r="H663" s="37">
        <v>284621</v>
      </c>
      <c r="I663" s="37" t="s">
        <v>116</v>
      </c>
      <c r="J663" s="25" t="s">
        <v>106</v>
      </c>
      <c r="K663" s="25" t="s">
        <v>13</v>
      </c>
      <c r="L663" s="25" t="s">
        <v>2947</v>
      </c>
      <c r="M663" s="27">
        <v>44663</v>
      </c>
      <c r="N663" s="38">
        <v>43181</v>
      </c>
      <c r="O663" s="26">
        <v>310000</v>
      </c>
      <c r="P663" s="26">
        <v>310000</v>
      </c>
      <c r="Q663" s="26">
        <f t="shared" si="10"/>
        <v>0</v>
      </c>
      <c r="R663" s="25" t="s">
        <v>107</v>
      </c>
      <c r="S663" s="25"/>
    </row>
    <row r="664" spans="1:19" x14ac:dyDescent="0.25">
      <c r="A664" s="36" t="s">
        <v>1887</v>
      </c>
      <c r="B664" s="25" t="s">
        <v>3637</v>
      </c>
      <c r="C664" s="25" t="s">
        <v>2090</v>
      </c>
      <c r="D664" s="25" t="s">
        <v>2216</v>
      </c>
      <c r="E664" s="37" t="s">
        <v>2414</v>
      </c>
      <c r="F664" s="25" t="s">
        <v>2981</v>
      </c>
      <c r="G664" s="25" t="s">
        <v>3378</v>
      </c>
      <c r="H664" s="37">
        <v>284667</v>
      </c>
      <c r="I664" s="37" t="s">
        <v>116</v>
      </c>
      <c r="J664" s="25" t="s">
        <v>106</v>
      </c>
      <c r="K664" s="25" t="s">
        <v>13</v>
      </c>
      <c r="L664" s="25" t="s">
        <v>2947</v>
      </c>
      <c r="M664" s="27">
        <v>44663</v>
      </c>
      <c r="N664" s="38">
        <v>43342</v>
      </c>
      <c r="O664" s="26">
        <v>350000</v>
      </c>
      <c r="P664" s="26">
        <v>350000</v>
      </c>
      <c r="Q664" s="26">
        <f t="shared" si="10"/>
        <v>0</v>
      </c>
      <c r="R664" s="25" t="s">
        <v>107</v>
      </c>
      <c r="S664" s="25"/>
    </row>
    <row r="665" spans="1:19" x14ac:dyDescent="0.25">
      <c r="A665" s="36" t="s">
        <v>1888</v>
      </c>
      <c r="B665" s="25" t="s">
        <v>3644</v>
      </c>
      <c r="C665" s="25" t="s">
        <v>2090</v>
      </c>
      <c r="D665" s="25" t="s">
        <v>2217</v>
      </c>
      <c r="E665" s="37" t="s">
        <v>1532</v>
      </c>
      <c r="F665" s="25" t="s">
        <v>2981</v>
      </c>
      <c r="G665" s="25" t="s">
        <v>3378</v>
      </c>
      <c r="H665" s="37">
        <v>284731</v>
      </c>
      <c r="I665" s="37" t="s">
        <v>116</v>
      </c>
      <c r="J665" s="25" t="s">
        <v>106</v>
      </c>
      <c r="K665" s="25" t="s">
        <v>13</v>
      </c>
      <c r="L665" s="25" t="s">
        <v>2947</v>
      </c>
      <c r="M665" s="27">
        <v>44663</v>
      </c>
      <c r="N665" s="38">
        <v>43314</v>
      </c>
      <c r="O665" s="26">
        <v>341543</v>
      </c>
      <c r="P665" s="26">
        <v>341543</v>
      </c>
      <c r="Q665" s="26">
        <f t="shared" si="10"/>
        <v>0</v>
      </c>
      <c r="R665" s="25" t="s">
        <v>107</v>
      </c>
      <c r="S665" s="25"/>
    </row>
    <row r="666" spans="1:19" x14ac:dyDescent="0.25">
      <c r="A666" s="36" t="s">
        <v>1889</v>
      </c>
      <c r="B666" s="25" t="s">
        <v>841</v>
      </c>
      <c r="C666" s="25" t="s">
        <v>2090</v>
      </c>
      <c r="D666" s="25" t="s">
        <v>2218</v>
      </c>
      <c r="E666" s="37" t="s">
        <v>1526</v>
      </c>
      <c r="F666" s="25" t="s">
        <v>2981</v>
      </c>
      <c r="G666" s="25" t="s">
        <v>3378</v>
      </c>
      <c r="H666" s="37">
        <v>284748</v>
      </c>
      <c r="I666" s="37" t="s">
        <v>116</v>
      </c>
      <c r="J666" s="25" t="s">
        <v>106</v>
      </c>
      <c r="K666" s="25" t="s">
        <v>13</v>
      </c>
      <c r="L666" s="25" t="s">
        <v>2947</v>
      </c>
      <c r="M666" s="27">
        <v>44663</v>
      </c>
      <c r="N666" s="38">
        <v>43342</v>
      </c>
      <c r="O666" s="26">
        <v>330000</v>
      </c>
      <c r="P666" s="26">
        <v>330000</v>
      </c>
      <c r="Q666" s="26">
        <f t="shared" si="10"/>
        <v>0</v>
      </c>
      <c r="R666" s="25" t="s">
        <v>107</v>
      </c>
      <c r="S666" s="25"/>
    </row>
    <row r="667" spans="1:19" x14ac:dyDescent="0.25">
      <c r="A667" s="36" t="s">
        <v>1890</v>
      </c>
      <c r="B667" s="25" t="s">
        <v>3606</v>
      </c>
      <c r="C667" s="25" t="s">
        <v>2090</v>
      </c>
      <c r="D667" s="25" t="s">
        <v>2219</v>
      </c>
      <c r="E667" s="37" t="s">
        <v>144</v>
      </c>
      <c r="F667" s="25" t="s">
        <v>2981</v>
      </c>
      <c r="G667" s="25" t="s">
        <v>3378</v>
      </c>
      <c r="H667" s="37">
        <v>284771</v>
      </c>
      <c r="I667" s="37" t="s">
        <v>116</v>
      </c>
      <c r="J667" s="25" t="s">
        <v>106</v>
      </c>
      <c r="K667" s="25" t="s">
        <v>13</v>
      </c>
      <c r="L667" s="25" t="s">
        <v>2947</v>
      </c>
      <c r="M667" s="27">
        <v>44663</v>
      </c>
      <c r="N667" s="38">
        <v>43180</v>
      </c>
      <c r="O667" s="26">
        <v>496000</v>
      </c>
      <c r="P667" s="26">
        <v>496000</v>
      </c>
      <c r="Q667" s="26">
        <f t="shared" si="10"/>
        <v>0</v>
      </c>
      <c r="R667" s="25" t="s">
        <v>107</v>
      </c>
      <c r="S667" s="25"/>
    </row>
    <row r="668" spans="1:19" x14ac:dyDescent="0.25">
      <c r="A668" s="36" t="s">
        <v>1891</v>
      </c>
      <c r="B668" s="25" t="s">
        <v>430</v>
      </c>
      <c r="C668" s="25" t="s">
        <v>2090</v>
      </c>
      <c r="D668" s="25" t="s">
        <v>2220</v>
      </c>
      <c r="E668" s="37">
        <v>1702404</v>
      </c>
      <c r="F668" s="25" t="s">
        <v>2981</v>
      </c>
      <c r="G668" s="25" t="s">
        <v>3378</v>
      </c>
      <c r="H668" s="37">
        <v>284813</v>
      </c>
      <c r="I668" s="37" t="s">
        <v>116</v>
      </c>
      <c r="J668" s="25" t="s">
        <v>106</v>
      </c>
      <c r="K668" s="25" t="s">
        <v>13</v>
      </c>
      <c r="L668" s="25" t="s">
        <v>2947</v>
      </c>
      <c r="M668" s="27">
        <v>44663</v>
      </c>
      <c r="N668" s="38">
        <v>43328</v>
      </c>
      <c r="O668" s="26">
        <v>509000</v>
      </c>
      <c r="P668" s="26">
        <v>509000</v>
      </c>
      <c r="Q668" s="26">
        <f t="shared" si="10"/>
        <v>0</v>
      </c>
      <c r="R668" s="25" t="s">
        <v>107</v>
      </c>
      <c r="S668" s="25"/>
    </row>
    <row r="669" spans="1:19" x14ac:dyDescent="0.25">
      <c r="A669" s="36" t="s">
        <v>1892</v>
      </c>
      <c r="B669" s="25" t="s">
        <v>1709</v>
      </c>
      <c r="C669" s="25" t="s">
        <v>2090</v>
      </c>
      <c r="D669" s="25" t="s">
        <v>2221</v>
      </c>
      <c r="E669" s="37" t="s">
        <v>2420</v>
      </c>
      <c r="F669" s="25" t="s">
        <v>2981</v>
      </c>
      <c r="G669" s="25" t="s">
        <v>3378</v>
      </c>
      <c r="H669" s="37">
        <v>284884</v>
      </c>
      <c r="I669" s="37" t="s">
        <v>116</v>
      </c>
      <c r="J669" s="25" t="s">
        <v>106</v>
      </c>
      <c r="K669" s="25" t="s">
        <v>13</v>
      </c>
      <c r="L669" s="25" t="s">
        <v>2947</v>
      </c>
      <c r="M669" s="27">
        <v>44663</v>
      </c>
      <c r="N669" s="38">
        <v>43180</v>
      </c>
      <c r="O669" s="26">
        <v>400000</v>
      </c>
      <c r="P669" s="26">
        <v>400000</v>
      </c>
      <c r="Q669" s="26">
        <f t="shared" si="10"/>
        <v>0</v>
      </c>
      <c r="R669" s="25" t="s">
        <v>107</v>
      </c>
      <c r="S669" s="25"/>
    </row>
    <row r="670" spans="1:19" x14ac:dyDescent="0.25">
      <c r="A670" s="36" t="s">
        <v>1893</v>
      </c>
      <c r="B670" s="25" t="s">
        <v>3607</v>
      </c>
      <c r="C670" s="25" t="s">
        <v>2090</v>
      </c>
      <c r="D670" s="25" t="s">
        <v>2222</v>
      </c>
      <c r="E670" s="37" t="s">
        <v>1537</v>
      </c>
      <c r="F670" s="25" t="s">
        <v>2981</v>
      </c>
      <c r="G670" s="25" t="s">
        <v>3378</v>
      </c>
      <c r="H670" s="37">
        <v>285054</v>
      </c>
      <c r="I670" s="37" t="s">
        <v>116</v>
      </c>
      <c r="J670" s="25" t="s">
        <v>106</v>
      </c>
      <c r="K670" s="25" t="s">
        <v>13</v>
      </c>
      <c r="L670" s="25" t="s">
        <v>2947</v>
      </c>
      <c r="M670" s="27">
        <v>44663</v>
      </c>
      <c r="N670" s="38">
        <v>43181</v>
      </c>
      <c r="O670" s="26">
        <v>286079.03999999998</v>
      </c>
      <c r="P670" s="26">
        <v>286079.03999999998</v>
      </c>
      <c r="Q670" s="26">
        <f t="shared" si="10"/>
        <v>0</v>
      </c>
      <c r="R670" s="25" t="s">
        <v>107</v>
      </c>
      <c r="S670" s="25"/>
    </row>
    <row r="671" spans="1:19" x14ac:dyDescent="0.25">
      <c r="A671" s="36" t="s">
        <v>1894</v>
      </c>
      <c r="B671" s="25" t="s">
        <v>430</v>
      </c>
      <c r="C671" s="25" t="s">
        <v>2090</v>
      </c>
      <c r="D671" s="25" t="s">
        <v>2223</v>
      </c>
      <c r="E671" s="37">
        <v>1702404</v>
      </c>
      <c r="F671" s="25" t="s">
        <v>2981</v>
      </c>
      <c r="G671" s="25" t="s">
        <v>3378</v>
      </c>
      <c r="H671" s="37">
        <v>285151</v>
      </c>
      <c r="I671" s="37" t="s">
        <v>116</v>
      </c>
      <c r="J671" s="25" t="s">
        <v>106</v>
      </c>
      <c r="K671" s="25" t="s">
        <v>13</v>
      </c>
      <c r="L671" s="25" t="s">
        <v>2947</v>
      </c>
      <c r="M671" s="27">
        <v>44663</v>
      </c>
      <c r="N671" s="38">
        <v>43180</v>
      </c>
      <c r="O671" s="26">
        <v>635000</v>
      </c>
      <c r="P671" s="26">
        <v>635000</v>
      </c>
      <c r="Q671" s="26">
        <f t="shared" si="10"/>
        <v>0</v>
      </c>
      <c r="R671" s="25" t="s">
        <v>107</v>
      </c>
      <c r="S671" s="25"/>
    </row>
    <row r="672" spans="1:19" x14ac:dyDescent="0.25">
      <c r="A672" s="36" t="s">
        <v>1895</v>
      </c>
      <c r="B672" s="25" t="s">
        <v>3644</v>
      </c>
      <c r="C672" s="25" t="s">
        <v>2090</v>
      </c>
      <c r="D672" s="25" t="s">
        <v>2224</v>
      </c>
      <c r="E672" s="37" t="s">
        <v>1532</v>
      </c>
      <c r="F672" s="25" t="s">
        <v>2981</v>
      </c>
      <c r="G672" s="25" t="s">
        <v>3378</v>
      </c>
      <c r="H672" s="37">
        <v>285152</v>
      </c>
      <c r="I672" s="37" t="s">
        <v>116</v>
      </c>
      <c r="J672" s="25" t="s">
        <v>106</v>
      </c>
      <c r="K672" s="25" t="s">
        <v>13</v>
      </c>
      <c r="L672" s="25" t="s">
        <v>2947</v>
      </c>
      <c r="M672" s="27">
        <v>44663</v>
      </c>
      <c r="N672" s="38">
        <v>43314</v>
      </c>
      <c r="O672" s="26">
        <v>127477</v>
      </c>
      <c r="P672" s="26">
        <v>127477</v>
      </c>
      <c r="Q672" s="26">
        <f t="shared" si="10"/>
        <v>0</v>
      </c>
      <c r="R672" s="25" t="s">
        <v>107</v>
      </c>
      <c r="S672" s="25"/>
    </row>
    <row r="673" spans="1:19" x14ac:dyDescent="0.25">
      <c r="A673" s="36" t="s">
        <v>1896</v>
      </c>
      <c r="B673" s="25" t="s">
        <v>397</v>
      </c>
      <c r="C673" s="25" t="s">
        <v>2090</v>
      </c>
      <c r="D673" s="25" t="s">
        <v>2225</v>
      </c>
      <c r="E673" s="37">
        <v>1800183</v>
      </c>
      <c r="F673" s="25" t="s">
        <v>2981</v>
      </c>
      <c r="G673" s="25" t="s">
        <v>3378</v>
      </c>
      <c r="H673" s="37">
        <v>285276</v>
      </c>
      <c r="I673" s="37" t="s">
        <v>116</v>
      </c>
      <c r="J673" s="25" t="s">
        <v>106</v>
      </c>
      <c r="K673" s="25" t="s">
        <v>13</v>
      </c>
      <c r="L673" s="25" t="s">
        <v>2947</v>
      </c>
      <c r="M673" s="27">
        <v>44663</v>
      </c>
      <c r="N673" s="38">
        <v>43350</v>
      </c>
      <c r="O673" s="26">
        <v>433500</v>
      </c>
      <c r="P673" s="26">
        <v>433500</v>
      </c>
      <c r="Q673" s="26">
        <f t="shared" si="10"/>
        <v>0</v>
      </c>
      <c r="R673" s="25" t="s">
        <v>107</v>
      </c>
      <c r="S673" s="25"/>
    </row>
    <row r="674" spans="1:19" x14ac:dyDescent="0.25">
      <c r="A674" s="36" t="s">
        <v>1897</v>
      </c>
      <c r="B674" s="25" t="s">
        <v>383</v>
      </c>
      <c r="C674" s="25" t="s">
        <v>2090</v>
      </c>
      <c r="D674" s="25" t="s">
        <v>2226</v>
      </c>
      <c r="E674" s="37">
        <v>1702507</v>
      </c>
      <c r="F674" s="25" t="s">
        <v>2981</v>
      </c>
      <c r="G674" s="25" t="s">
        <v>3378</v>
      </c>
      <c r="H674" s="37">
        <v>285350</v>
      </c>
      <c r="I674" s="37" t="s">
        <v>116</v>
      </c>
      <c r="J674" s="25" t="s">
        <v>106</v>
      </c>
      <c r="K674" s="25" t="s">
        <v>13</v>
      </c>
      <c r="L674" s="25" t="s">
        <v>2947</v>
      </c>
      <c r="M674" s="27">
        <v>44663</v>
      </c>
      <c r="N674" s="38">
        <v>43340</v>
      </c>
      <c r="O674" s="26">
        <v>364800</v>
      </c>
      <c r="P674" s="26">
        <v>364800</v>
      </c>
      <c r="Q674" s="26">
        <f t="shared" si="10"/>
        <v>0</v>
      </c>
      <c r="R674" s="25" t="s">
        <v>107</v>
      </c>
      <c r="S674" s="25"/>
    </row>
    <row r="675" spans="1:19" x14ac:dyDescent="0.25">
      <c r="A675" s="36" t="s">
        <v>1898</v>
      </c>
      <c r="B675" s="25" t="s">
        <v>1701</v>
      </c>
      <c r="C675" s="25" t="s">
        <v>2090</v>
      </c>
      <c r="D675" s="25" t="s">
        <v>2227</v>
      </c>
      <c r="E675" s="37">
        <v>1702246</v>
      </c>
      <c r="F675" s="25" t="s">
        <v>2981</v>
      </c>
      <c r="G675" s="25" t="s">
        <v>3378</v>
      </c>
      <c r="H675" s="37">
        <v>285416</v>
      </c>
      <c r="I675" s="37" t="s">
        <v>116</v>
      </c>
      <c r="J675" s="25" t="s">
        <v>106</v>
      </c>
      <c r="K675" s="25" t="s">
        <v>13</v>
      </c>
      <c r="L675" s="25" t="s">
        <v>2947</v>
      </c>
      <c r="M675" s="27">
        <v>44663</v>
      </c>
      <c r="N675" s="38">
        <v>43291</v>
      </c>
      <c r="O675" s="26">
        <v>266000</v>
      </c>
      <c r="P675" s="26">
        <v>266000</v>
      </c>
      <c r="Q675" s="26">
        <f t="shared" si="10"/>
        <v>0</v>
      </c>
      <c r="R675" s="25" t="s">
        <v>107</v>
      </c>
      <c r="S675" s="25"/>
    </row>
    <row r="676" spans="1:19" x14ac:dyDescent="0.25">
      <c r="A676" s="36" t="s">
        <v>1899</v>
      </c>
      <c r="B676" s="25" t="s">
        <v>397</v>
      </c>
      <c r="C676" s="25" t="s">
        <v>2090</v>
      </c>
      <c r="D676" s="25" t="s">
        <v>2228</v>
      </c>
      <c r="E676" s="37">
        <v>1800183</v>
      </c>
      <c r="F676" s="25" t="s">
        <v>2981</v>
      </c>
      <c r="G676" s="25" t="s">
        <v>3378</v>
      </c>
      <c r="H676" s="37">
        <v>285419</v>
      </c>
      <c r="I676" s="37" t="s">
        <v>116</v>
      </c>
      <c r="J676" s="25" t="s">
        <v>106</v>
      </c>
      <c r="K676" s="25" t="s">
        <v>13</v>
      </c>
      <c r="L676" s="25" t="s">
        <v>2947</v>
      </c>
      <c r="M676" s="27">
        <v>44663</v>
      </c>
      <c r="N676" s="38">
        <v>43181</v>
      </c>
      <c r="O676" s="26">
        <v>913000</v>
      </c>
      <c r="P676" s="26">
        <v>913000</v>
      </c>
      <c r="Q676" s="26">
        <f t="shared" si="10"/>
        <v>0</v>
      </c>
      <c r="R676" s="25" t="s">
        <v>107</v>
      </c>
      <c r="S676" s="25"/>
    </row>
    <row r="677" spans="1:19" x14ac:dyDescent="0.25">
      <c r="A677" s="36" t="s">
        <v>1900</v>
      </c>
      <c r="B677" s="25" t="s">
        <v>423</v>
      </c>
      <c r="C677" s="25" t="s">
        <v>2090</v>
      </c>
      <c r="D677" s="25" t="s">
        <v>2229</v>
      </c>
      <c r="E677" s="37">
        <v>1800114</v>
      </c>
      <c r="F677" s="25" t="s">
        <v>2981</v>
      </c>
      <c r="G677" s="25" t="s">
        <v>3378</v>
      </c>
      <c r="H677" s="37">
        <v>285439</v>
      </c>
      <c r="I677" s="37" t="s">
        <v>116</v>
      </c>
      <c r="J677" s="25" t="s">
        <v>106</v>
      </c>
      <c r="K677" s="25" t="s">
        <v>13</v>
      </c>
      <c r="L677" s="25" t="s">
        <v>2947</v>
      </c>
      <c r="M677" s="27">
        <v>44663</v>
      </c>
      <c r="N677" s="38">
        <v>43297</v>
      </c>
      <c r="O677" s="26">
        <v>219200</v>
      </c>
      <c r="P677" s="26">
        <v>219200</v>
      </c>
      <c r="Q677" s="26">
        <f t="shared" si="10"/>
        <v>0</v>
      </c>
      <c r="R677" s="25" t="s">
        <v>107</v>
      </c>
      <c r="S677" s="25"/>
    </row>
    <row r="678" spans="1:19" x14ac:dyDescent="0.25">
      <c r="A678" s="36" t="s">
        <v>1901</v>
      </c>
      <c r="B678" s="25" t="s">
        <v>388</v>
      </c>
      <c r="C678" s="25" t="s">
        <v>2090</v>
      </c>
      <c r="D678" s="25" t="s">
        <v>2230</v>
      </c>
      <c r="E678" s="37">
        <v>1800199</v>
      </c>
      <c r="F678" s="25" t="s">
        <v>2981</v>
      </c>
      <c r="G678" s="25" t="s">
        <v>3378</v>
      </c>
      <c r="H678" s="37">
        <v>285445</v>
      </c>
      <c r="I678" s="37" t="s">
        <v>116</v>
      </c>
      <c r="J678" s="25" t="s">
        <v>106</v>
      </c>
      <c r="K678" s="25" t="s">
        <v>13</v>
      </c>
      <c r="L678" s="25" t="s">
        <v>2947</v>
      </c>
      <c r="M678" s="27">
        <v>44663</v>
      </c>
      <c r="N678" s="38">
        <v>43291</v>
      </c>
      <c r="O678" s="26">
        <v>155000</v>
      </c>
      <c r="P678" s="26">
        <v>155000</v>
      </c>
      <c r="Q678" s="26">
        <f t="shared" si="10"/>
        <v>0</v>
      </c>
      <c r="R678" s="25" t="s">
        <v>107</v>
      </c>
      <c r="S678" s="25"/>
    </row>
    <row r="679" spans="1:19" x14ac:dyDescent="0.25">
      <c r="A679" s="36" t="s">
        <v>1902</v>
      </c>
      <c r="B679" s="25" t="s">
        <v>430</v>
      </c>
      <c r="C679" s="25" t="s">
        <v>2090</v>
      </c>
      <c r="D679" s="25" t="s">
        <v>2231</v>
      </c>
      <c r="E679" s="37">
        <v>1702404</v>
      </c>
      <c r="F679" s="25" t="s">
        <v>2981</v>
      </c>
      <c r="G679" s="25" t="s">
        <v>3378</v>
      </c>
      <c r="H679" s="37">
        <v>285453</v>
      </c>
      <c r="I679" s="37" t="s">
        <v>116</v>
      </c>
      <c r="J679" s="25" t="s">
        <v>106</v>
      </c>
      <c r="K679" s="25" t="s">
        <v>13</v>
      </c>
      <c r="L679" s="25" t="s">
        <v>2947</v>
      </c>
      <c r="M679" s="27">
        <v>44663</v>
      </c>
      <c r="N679" s="38">
        <v>43180</v>
      </c>
      <c r="O679" s="26">
        <v>387000</v>
      </c>
      <c r="P679" s="26">
        <v>387000</v>
      </c>
      <c r="Q679" s="26">
        <f t="shared" si="10"/>
        <v>0</v>
      </c>
      <c r="R679" s="25" t="s">
        <v>107</v>
      </c>
      <c r="S679" s="25"/>
    </row>
    <row r="680" spans="1:19" x14ac:dyDescent="0.25">
      <c r="A680" s="36" t="s">
        <v>1903</v>
      </c>
      <c r="B680" s="25" t="s">
        <v>1701</v>
      </c>
      <c r="C680" s="25" t="s">
        <v>2090</v>
      </c>
      <c r="D680" s="25" t="s">
        <v>2232</v>
      </c>
      <c r="E680" s="37">
        <v>1702246</v>
      </c>
      <c r="F680" s="25" t="s">
        <v>2981</v>
      </c>
      <c r="G680" s="25" t="s">
        <v>3378</v>
      </c>
      <c r="H680" s="37">
        <v>285467</v>
      </c>
      <c r="I680" s="37" t="s">
        <v>116</v>
      </c>
      <c r="J680" s="25" t="s">
        <v>106</v>
      </c>
      <c r="K680" s="25" t="s">
        <v>13</v>
      </c>
      <c r="L680" s="25" t="s">
        <v>2947</v>
      </c>
      <c r="M680" s="27">
        <v>44663</v>
      </c>
      <c r="N680" s="38">
        <v>43284</v>
      </c>
      <c r="O680" s="26">
        <v>360000</v>
      </c>
      <c r="P680" s="26">
        <v>360000</v>
      </c>
      <c r="Q680" s="26">
        <f t="shared" si="10"/>
        <v>0</v>
      </c>
      <c r="R680" s="25" t="s">
        <v>107</v>
      </c>
      <c r="S680" s="25"/>
    </row>
    <row r="681" spans="1:19" x14ac:dyDescent="0.25">
      <c r="A681" s="36" t="s">
        <v>1904</v>
      </c>
      <c r="B681" s="25" t="s">
        <v>3607</v>
      </c>
      <c r="C681" s="25" t="s">
        <v>2090</v>
      </c>
      <c r="D681" s="25" t="s">
        <v>2233</v>
      </c>
      <c r="E681" s="37" t="s">
        <v>1537</v>
      </c>
      <c r="F681" s="25" t="s">
        <v>2981</v>
      </c>
      <c r="G681" s="25" t="s">
        <v>3378</v>
      </c>
      <c r="H681" s="37">
        <v>285502</v>
      </c>
      <c r="I681" s="37" t="s">
        <v>116</v>
      </c>
      <c r="J681" s="25" t="s">
        <v>106</v>
      </c>
      <c r="K681" s="25" t="s">
        <v>13</v>
      </c>
      <c r="L681" s="25" t="s">
        <v>2947</v>
      </c>
      <c r="M681" s="27">
        <v>44663</v>
      </c>
      <c r="N681" s="38">
        <v>43181</v>
      </c>
      <c r="O681" s="26">
        <v>321517</v>
      </c>
      <c r="P681" s="26">
        <v>321517</v>
      </c>
      <c r="Q681" s="26">
        <f t="shared" si="10"/>
        <v>0</v>
      </c>
      <c r="R681" s="25" t="s">
        <v>107</v>
      </c>
      <c r="S681" s="25"/>
    </row>
    <row r="682" spans="1:19" x14ac:dyDescent="0.25">
      <c r="A682" s="36" t="s">
        <v>1905</v>
      </c>
      <c r="B682" s="25" t="s">
        <v>859</v>
      </c>
      <c r="C682" s="25" t="s">
        <v>2090</v>
      </c>
      <c r="D682" s="25" t="s">
        <v>2234</v>
      </c>
      <c r="E682" s="37">
        <v>1704208</v>
      </c>
      <c r="F682" s="25" t="s">
        <v>2981</v>
      </c>
      <c r="G682" s="25" t="s">
        <v>3378</v>
      </c>
      <c r="H682" s="37">
        <v>285529</v>
      </c>
      <c r="I682" s="37" t="s">
        <v>116</v>
      </c>
      <c r="J682" s="25" t="s">
        <v>106</v>
      </c>
      <c r="K682" s="25" t="s">
        <v>13</v>
      </c>
      <c r="L682" s="25" t="s">
        <v>2947</v>
      </c>
      <c r="M682" s="27">
        <v>44663</v>
      </c>
      <c r="N682" s="38">
        <v>43181</v>
      </c>
      <c r="O682" s="26">
        <v>617000</v>
      </c>
      <c r="P682" s="26">
        <v>617000</v>
      </c>
      <c r="Q682" s="26">
        <f t="shared" si="10"/>
        <v>0</v>
      </c>
      <c r="R682" s="25" t="s">
        <v>107</v>
      </c>
      <c r="S682" s="25"/>
    </row>
    <row r="683" spans="1:19" x14ac:dyDescent="0.25">
      <c r="A683" s="36" t="s">
        <v>1906</v>
      </c>
      <c r="B683" s="25" t="s">
        <v>933</v>
      </c>
      <c r="C683" s="25" t="s">
        <v>2090</v>
      </c>
      <c r="D683" s="25" t="s">
        <v>2235</v>
      </c>
      <c r="E683" s="37" t="s">
        <v>593</v>
      </c>
      <c r="F683" s="25" t="s">
        <v>2981</v>
      </c>
      <c r="G683" s="25" t="s">
        <v>3378</v>
      </c>
      <c r="H683" s="37">
        <v>285600</v>
      </c>
      <c r="I683" s="37" t="s">
        <v>116</v>
      </c>
      <c r="J683" s="25" t="s">
        <v>106</v>
      </c>
      <c r="K683" s="25" t="s">
        <v>13</v>
      </c>
      <c r="L683" s="25" t="s">
        <v>2947</v>
      </c>
      <c r="M683" s="27">
        <v>44663</v>
      </c>
      <c r="N683" s="38">
        <v>43291</v>
      </c>
      <c r="O683" s="26">
        <v>438000</v>
      </c>
      <c r="P683" s="26">
        <v>438000</v>
      </c>
      <c r="Q683" s="26">
        <f t="shared" si="10"/>
        <v>0</v>
      </c>
      <c r="R683" s="25" t="s">
        <v>107</v>
      </c>
      <c r="S683" s="25"/>
    </row>
    <row r="684" spans="1:19" x14ac:dyDescent="0.25">
      <c r="A684" s="36" t="s">
        <v>1907</v>
      </c>
      <c r="B684" s="25" t="s">
        <v>283</v>
      </c>
      <c r="C684" s="25" t="s">
        <v>2090</v>
      </c>
      <c r="D684" s="25" t="s">
        <v>2236</v>
      </c>
      <c r="E684" s="37">
        <v>1800163</v>
      </c>
      <c r="F684" s="25" t="s">
        <v>2981</v>
      </c>
      <c r="G684" s="25" t="s">
        <v>3378</v>
      </c>
      <c r="H684" s="37">
        <v>285622</v>
      </c>
      <c r="I684" s="37" t="s">
        <v>116</v>
      </c>
      <c r="J684" s="25" t="s">
        <v>106</v>
      </c>
      <c r="K684" s="25" t="s">
        <v>13</v>
      </c>
      <c r="L684" s="25" t="s">
        <v>2947</v>
      </c>
      <c r="M684" s="27">
        <v>44663</v>
      </c>
      <c r="N684" s="38">
        <v>43180</v>
      </c>
      <c r="O684" s="26">
        <v>357000</v>
      </c>
      <c r="P684" s="26">
        <v>357000</v>
      </c>
      <c r="Q684" s="26">
        <f t="shared" si="10"/>
        <v>0</v>
      </c>
      <c r="R684" s="25" t="s">
        <v>107</v>
      </c>
      <c r="S684" s="25"/>
    </row>
    <row r="685" spans="1:19" x14ac:dyDescent="0.25">
      <c r="A685" s="36" t="s">
        <v>1908</v>
      </c>
      <c r="B685" s="25" t="s">
        <v>430</v>
      </c>
      <c r="C685" s="25" t="s">
        <v>2090</v>
      </c>
      <c r="D685" s="25" t="s">
        <v>2237</v>
      </c>
      <c r="E685" s="37">
        <v>1702404</v>
      </c>
      <c r="F685" s="25" t="s">
        <v>2981</v>
      </c>
      <c r="G685" s="25" t="s">
        <v>3378</v>
      </c>
      <c r="H685" s="37">
        <v>285642</v>
      </c>
      <c r="I685" s="37" t="s">
        <v>116</v>
      </c>
      <c r="J685" s="25" t="s">
        <v>106</v>
      </c>
      <c r="K685" s="25" t="s">
        <v>13</v>
      </c>
      <c r="L685" s="25" t="s">
        <v>2947</v>
      </c>
      <c r="M685" s="27">
        <v>44663</v>
      </c>
      <c r="N685" s="38">
        <v>43180</v>
      </c>
      <c r="O685" s="26">
        <v>300000</v>
      </c>
      <c r="P685" s="26">
        <v>300000</v>
      </c>
      <c r="Q685" s="26">
        <f t="shared" si="10"/>
        <v>0</v>
      </c>
      <c r="R685" s="25" t="s">
        <v>107</v>
      </c>
      <c r="S685" s="25"/>
    </row>
    <row r="686" spans="1:19" x14ac:dyDescent="0.25">
      <c r="A686" s="36" t="s">
        <v>1909</v>
      </c>
      <c r="B686" s="25" t="s">
        <v>790</v>
      </c>
      <c r="C686" s="25" t="s">
        <v>2090</v>
      </c>
      <c r="D686" s="25" t="s">
        <v>2238</v>
      </c>
      <c r="E686" s="37">
        <v>1602719</v>
      </c>
      <c r="F686" s="25" t="s">
        <v>2981</v>
      </c>
      <c r="G686" s="25" t="s">
        <v>3378</v>
      </c>
      <c r="H686" s="37">
        <v>285876</v>
      </c>
      <c r="I686" s="37" t="s">
        <v>116</v>
      </c>
      <c r="J686" s="25" t="s">
        <v>106</v>
      </c>
      <c r="K686" s="25" t="s">
        <v>13</v>
      </c>
      <c r="L686" s="25" t="s">
        <v>2947</v>
      </c>
      <c r="M686" s="27">
        <v>44663</v>
      </c>
      <c r="N686" s="38">
        <v>43180</v>
      </c>
      <c r="O686" s="26">
        <v>136350</v>
      </c>
      <c r="P686" s="26">
        <v>136350</v>
      </c>
      <c r="Q686" s="26">
        <f t="shared" si="10"/>
        <v>0</v>
      </c>
      <c r="R686" s="25" t="s">
        <v>107</v>
      </c>
      <c r="S686" s="25"/>
    </row>
    <row r="687" spans="1:19" x14ac:dyDescent="0.25">
      <c r="A687" s="36" t="s">
        <v>1910</v>
      </c>
      <c r="B687" s="25" t="s">
        <v>430</v>
      </c>
      <c r="C687" s="25" t="s">
        <v>2090</v>
      </c>
      <c r="D687" s="25" t="s">
        <v>2239</v>
      </c>
      <c r="E687" s="37">
        <v>1702404</v>
      </c>
      <c r="F687" s="25" t="s">
        <v>2981</v>
      </c>
      <c r="G687" s="25" t="s">
        <v>3378</v>
      </c>
      <c r="H687" s="37">
        <v>285976</v>
      </c>
      <c r="I687" s="37" t="s">
        <v>116</v>
      </c>
      <c r="J687" s="25" t="s">
        <v>106</v>
      </c>
      <c r="K687" s="25" t="s">
        <v>13</v>
      </c>
      <c r="L687" s="25" t="s">
        <v>2947</v>
      </c>
      <c r="M687" s="27">
        <v>44663</v>
      </c>
      <c r="N687" s="38">
        <v>43180</v>
      </c>
      <c r="O687" s="26">
        <v>570000</v>
      </c>
      <c r="P687" s="26">
        <v>570000</v>
      </c>
      <c r="Q687" s="26">
        <f t="shared" si="10"/>
        <v>0</v>
      </c>
      <c r="R687" s="25" t="s">
        <v>107</v>
      </c>
      <c r="S687" s="25"/>
    </row>
    <row r="688" spans="1:19" x14ac:dyDescent="0.25">
      <c r="A688" s="36" t="s">
        <v>1911</v>
      </c>
      <c r="B688" s="25" t="s">
        <v>700</v>
      </c>
      <c r="C688" s="25" t="s">
        <v>2090</v>
      </c>
      <c r="D688" s="25" t="s">
        <v>2240</v>
      </c>
      <c r="E688" s="37">
        <v>1800229</v>
      </c>
      <c r="F688" s="25" t="s">
        <v>2981</v>
      </c>
      <c r="G688" s="25" t="s">
        <v>3378</v>
      </c>
      <c r="H688" s="37">
        <v>286316</v>
      </c>
      <c r="I688" s="37" t="s">
        <v>116</v>
      </c>
      <c r="J688" s="25" t="s">
        <v>106</v>
      </c>
      <c r="K688" s="25" t="s">
        <v>13</v>
      </c>
      <c r="L688" s="25" t="s">
        <v>2947</v>
      </c>
      <c r="M688" s="27">
        <v>44663</v>
      </c>
      <c r="N688" s="38">
        <v>43334</v>
      </c>
      <c r="O688" s="26">
        <v>144800</v>
      </c>
      <c r="P688" s="26">
        <v>144800</v>
      </c>
      <c r="Q688" s="26">
        <f t="shared" si="10"/>
        <v>0</v>
      </c>
      <c r="R688" s="25" t="s">
        <v>107</v>
      </c>
      <c r="S688" s="25"/>
    </row>
    <row r="689" spans="1:19" x14ac:dyDescent="0.25">
      <c r="A689" s="36" t="s">
        <v>1912</v>
      </c>
      <c r="B689" s="25" t="s">
        <v>1697</v>
      </c>
      <c r="C689" s="25" t="s">
        <v>2090</v>
      </c>
      <c r="D689" s="25" t="s">
        <v>2241</v>
      </c>
      <c r="E689" s="37">
        <v>1701645</v>
      </c>
      <c r="F689" s="25" t="s">
        <v>2981</v>
      </c>
      <c r="G689" s="25" t="s">
        <v>3378</v>
      </c>
      <c r="H689" s="37">
        <v>286346</v>
      </c>
      <c r="I689" s="37" t="s">
        <v>116</v>
      </c>
      <c r="J689" s="25" t="s">
        <v>106</v>
      </c>
      <c r="K689" s="25" t="s">
        <v>13</v>
      </c>
      <c r="L689" s="25" t="s">
        <v>2947</v>
      </c>
      <c r="M689" s="27">
        <v>44663</v>
      </c>
      <c r="N689" s="38">
        <v>43180</v>
      </c>
      <c r="O689" s="26">
        <v>358000</v>
      </c>
      <c r="P689" s="26">
        <v>358000</v>
      </c>
      <c r="Q689" s="26">
        <f t="shared" si="10"/>
        <v>0</v>
      </c>
      <c r="R689" s="25" t="s">
        <v>107</v>
      </c>
      <c r="S689" s="25"/>
    </row>
    <row r="690" spans="1:19" x14ac:dyDescent="0.25">
      <c r="A690" s="36" t="s">
        <v>1913</v>
      </c>
      <c r="B690" s="25" t="s">
        <v>492</v>
      </c>
      <c r="C690" s="25" t="s">
        <v>2090</v>
      </c>
      <c r="D690" s="25" t="s">
        <v>2242</v>
      </c>
      <c r="E690" s="37">
        <v>1800505</v>
      </c>
      <c r="F690" s="25" t="s">
        <v>2981</v>
      </c>
      <c r="G690" s="25" t="s">
        <v>3378</v>
      </c>
      <c r="H690" s="37">
        <v>286421</v>
      </c>
      <c r="I690" s="37" t="s">
        <v>116</v>
      </c>
      <c r="J690" s="25" t="s">
        <v>106</v>
      </c>
      <c r="K690" s="25" t="s">
        <v>13</v>
      </c>
      <c r="L690" s="25" t="s">
        <v>2947</v>
      </c>
      <c r="M690" s="27">
        <v>44663</v>
      </c>
      <c r="N690" s="38">
        <v>43180</v>
      </c>
      <c r="O690" s="26">
        <v>540000</v>
      </c>
      <c r="P690" s="26">
        <v>540000</v>
      </c>
      <c r="Q690" s="26">
        <f t="shared" si="10"/>
        <v>0</v>
      </c>
      <c r="R690" s="25" t="s">
        <v>107</v>
      </c>
      <c r="S690" s="25"/>
    </row>
    <row r="691" spans="1:19" x14ac:dyDescent="0.25">
      <c r="A691" s="36" t="s">
        <v>1914</v>
      </c>
      <c r="B691" s="25" t="s">
        <v>397</v>
      </c>
      <c r="C691" s="25" t="s">
        <v>2090</v>
      </c>
      <c r="D691" s="25" t="s">
        <v>2243</v>
      </c>
      <c r="E691" s="37">
        <v>1800183</v>
      </c>
      <c r="F691" s="25" t="s">
        <v>2981</v>
      </c>
      <c r="G691" s="25" t="s">
        <v>3378</v>
      </c>
      <c r="H691" s="37">
        <v>286476</v>
      </c>
      <c r="I691" s="37" t="s">
        <v>116</v>
      </c>
      <c r="J691" s="25" t="s">
        <v>106</v>
      </c>
      <c r="K691" s="25" t="s">
        <v>13</v>
      </c>
      <c r="L691" s="25" t="s">
        <v>2947</v>
      </c>
      <c r="M691" s="27">
        <v>44663</v>
      </c>
      <c r="N691" s="38">
        <v>43297</v>
      </c>
      <c r="O691" s="26">
        <v>407450</v>
      </c>
      <c r="P691" s="26">
        <v>407450</v>
      </c>
      <c r="Q691" s="26">
        <f t="shared" si="10"/>
        <v>0</v>
      </c>
      <c r="R691" s="25" t="s">
        <v>107</v>
      </c>
      <c r="S691" s="25"/>
    </row>
    <row r="692" spans="1:19" x14ac:dyDescent="0.25">
      <c r="A692" s="36" t="s">
        <v>1915</v>
      </c>
      <c r="B692" s="25" t="s">
        <v>383</v>
      </c>
      <c r="C692" s="25" t="s">
        <v>2090</v>
      </c>
      <c r="D692" s="25" t="s">
        <v>2244</v>
      </c>
      <c r="E692" s="37">
        <v>1702507</v>
      </c>
      <c r="F692" s="25" t="s">
        <v>2981</v>
      </c>
      <c r="G692" s="25" t="s">
        <v>3378</v>
      </c>
      <c r="H692" s="37">
        <v>286508</v>
      </c>
      <c r="I692" s="37" t="s">
        <v>116</v>
      </c>
      <c r="J692" s="25" t="s">
        <v>106</v>
      </c>
      <c r="K692" s="25" t="s">
        <v>13</v>
      </c>
      <c r="L692" s="25" t="s">
        <v>2947</v>
      </c>
      <c r="M692" s="27">
        <v>44663</v>
      </c>
      <c r="N692" s="38">
        <v>43297</v>
      </c>
      <c r="O692" s="26">
        <v>260000</v>
      </c>
      <c r="P692" s="26">
        <v>260000</v>
      </c>
      <c r="Q692" s="26">
        <f t="shared" si="10"/>
        <v>0</v>
      </c>
      <c r="R692" s="25" t="s">
        <v>107</v>
      </c>
      <c r="S692" s="25"/>
    </row>
    <row r="693" spans="1:19" x14ac:dyDescent="0.25">
      <c r="A693" s="36" t="s">
        <v>1916</v>
      </c>
      <c r="B693" s="25" t="s">
        <v>841</v>
      </c>
      <c r="C693" s="25" t="s">
        <v>2090</v>
      </c>
      <c r="D693" s="25" t="s">
        <v>2245</v>
      </c>
      <c r="E693" s="37" t="s">
        <v>1526</v>
      </c>
      <c r="F693" s="25" t="s">
        <v>2981</v>
      </c>
      <c r="G693" s="25" t="s">
        <v>3378</v>
      </c>
      <c r="H693" s="37">
        <v>286529</v>
      </c>
      <c r="I693" s="37" t="s">
        <v>116</v>
      </c>
      <c r="J693" s="25" t="s">
        <v>106</v>
      </c>
      <c r="K693" s="25" t="s">
        <v>13</v>
      </c>
      <c r="L693" s="25" t="s">
        <v>2947</v>
      </c>
      <c r="M693" s="27">
        <v>44663</v>
      </c>
      <c r="N693" s="38">
        <v>43297</v>
      </c>
      <c r="O693" s="26">
        <v>92000</v>
      </c>
      <c r="P693" s="26">
        <v>92000</v>
      </c>
      <c r="Q693" s="26">
        <f t="shared" si="10"/>
        <v>0</v>
      </c>
      <c r="R693" s="25" t="s">
        <v>107</v>
      </c>
      <c r="S693" s="25"/>
    </row>
    <row r="694" spans="1:19" x14ac:dyDescent="0.25">
      <c r="A694" s="36" t="s">
        <v>1917</v>
      </c>
      <c r="B694" s="25" t="s">
        <v>270</v>
      </c>
      <c r="C694" s="25" t="s">
        <v>2090</v>
      </c>
      <c r="D694" s="25" t="s">
        <v>2246</v>
      </c>
      <c r="E694" s="37">
        <v>1702466</v>
      </c>
      <c r="F694" s="25" t="s">
        <v>2981</v>
      </c>
      <c r="G694" s="25" t="s">
        <v>3378</v>
      </c>
      <c r="H694" s="37">
        <v>286638</v>
      </c>
      <c r="I694" s="37" t="s">
        <v>116</v>
      </c>
      <c r="J694" s="25" t="s">
        <v>106</v>
      </c>
      <c r="K694" s="25" t="s">
        <v>13</v>
      </c>
      <c r="L694" s="25" t="s">
        <v>2947</v>
      </c>
      <c r="M694" s="27">
        <v>44663</v>
      </c>
      <c r="N694" s="38">
        <v>43340</v>
      </c>
      <c r="O694" s="26">
        <v>288800</v>
      </c>
      <c r="P694" s="26">
        <v>288800</v>
      </c>
      <c r="Q694" s="26">
        <f t="shared" si="10"/>
        <v>0</v>
      </c>
      <c r="R694" s="25" t="s">
        <v>107</v>
      </c>
      <c r="S694" s="25"/>
    </row>
    <row r="695" spans="1:19" x14ac:dyDescent="0.25">
      <c r="A695" s="36" t="s">
        <v>1918</v>
      </c>
      <c r="B695" s="25" t="s">
        <v>790</v>
      </c>
      <c r="C695" s="25" t="s">
        <v>2090</v>
      </c>
      <c r="D695" s="25" t="s">
        <v>2247</v>
      </c>
      <c r="E695" s="37">
        <v>1602719</v>
      </c>
      <c r="F695" s="25" t="s">
        <v>2981</v>
      </c>
      <c r="G695" s="25" t="s">
        <v>3378</v>
      </c>
      <c r="H695" s="37">
        <v>286652</v>
      </c>
      <c r="I695" s="37" t="s">
        <v>116</v>
      </c>
      <c r="J695" s="25" t="s">
        <v>106</v>
      </c>
      <c r="K695" s="25" t="s">
        <v>13</v>
      </c>
      <c r="L695" s="25" t="s">
        <v>2947</v>
      </c>
      <c r="M695" s="27">
        <v>44663</v>
      </c>
      <c r="N695" s="38">
        <v>43180</v>
      </c>
      <c r="O695" s="26">
        <v>276000</v>
      </c>
      <c r="P695" s="26">
        <v>276000</v>
      </c>
      <c r="Q695" s="26">
        <f t="shared" si="10"/>
        <v>0</v>
      </c>
      <c r="R695" s="25" t="s">
        <v>107</v>
      </c>
      <c r="S695" s="25"/>
    </row>
    <row r="696" spans="1:19" x14ac:dyDescent="0.25">
      <c r="A696" s="36" t="s">
        <v>1919</v>
      </c>
      <c r="B696" s="25" t="s">
        <v>383</v>
      </c>
      <c r="C696" s="25" t="s">
        <v>2090</v>
      </c>
      <c r="D696" s="25" t="s">
        <v>2248</v>
      </c>
      <c r="E696" s="37">
        <v>1702507</v>
      </c>
      <c r="F696" s="25" t="s">
        <v>2981</v>
      </c>
      <c r="G696" s="25" t="s">
        <v>3378</v>
      </c>
      <c r="H696" s="37">
        <v>286764</v>
      </c>
      <c r="I696" s="37" t="s">
        <v>116</v>
      </c>
      <c r="J696" s="25" t="s">
        <v>106</v>
      </c>
      <c r="K696" s="25" t="s">
        <v>13</v>
      </c>
      <c r="L696" s="25" t="s">
        <v>2947</v>
      </c>
      <c r="M696" s="27">
        <v>44663</v>
      </c>
      <c r="N696" s="38">
        <v>43291</v>
      </c>
      <c r="O696" s="26">
        <v>410000</v>
      </c>
      <c r="P696" s="26">
        <v>410000</v>
      </c>
      <c r="Q696" s="26">
        <f t="shared" si="10"/>
        <v>0</v>
      </c>
      <c r="R696" s="25" t="s">
        <v>107</v>
      </c>
      <c r="S696" s="25"/>
    </row>
    <row r="697" spans="1:19" x14ac:dyDescent="0.25">
      <c r="A697" s="36" t="s">
        <v>1920</v>
      </c>
      <c r="B697" s="25" t="s">
        <v>1710</v>
      </c>
      <c r="C697" s="25" t="s">
        <v>2090</v>
      </c>
      <c r="D697" s="25" t="s">
        <v>2249</v>
      </c>
      <c r="E697" s="37" t="s">
        <v>173</v>
      </c>
      <c r="F697" s="25" t="s">
        <v>2981</v>
      </c>
      <c r="G697" s="25" t="s">
        <v>3378</v>
      </c>
      <c r="H697" s="37">
        <v>286926</v>
      </c>
      <c r="I697" s="37" t="s">
        <v>116</v>
      </c>
      <c r="J697" s="25" t="s">
        <v>106</v>
      </c>
      <c r="K697" s="25" t="s">
        <v>13</v>
      </c>
      <c r="L697" s="25" t="s">
        <v>2947</v>
      </c>
      <c r="M697" s="27">
        <v>44663</v>
      </c>
      <c r="N697" s="38">
        <v>43180</v>
      </c>
      <c r="O697" s="26">
        <v>150000</v>
      </c>
      <c r="P697" s="26">
        <v>150000</v>
      </c>
      <c r="Q697" s="26">
        <f t="shared" si="10"/>
        <v>0</v>
      </c>
      <c r="R697" s="25" t="s">
        <v>107</v>
      </c>
      <c r="S697" s="25"/>
    </row>
    <row r="698" spans="1:19" x14ac:dyDescent="0.25">
      <c r="A698" s="36" t="s">
        <v>1921</v>
      </c>
      <c r="B698" s="25" t="s">
        <v>3647</v>
      </c>
      <c r="C698" s="25" t="s">
        <v>2090</v>
      </c>
      <c r="D698" s="25" t="s">
        <v>2250</v>
      </c>
      <c r="E698" s="37" t="s">
        <v>2421</v>
      </c>
      <c r="F698" s="25" t="s">
        <v>2981</v>
      </c>
      <c r="G698" s="25" t="s">
        <v>3378</v>
      </c>
      <c r="H698" s="37">
        <v>286935</v>
      </c>
      <c r="I698" s="37" t="s">
        <v>116</v>
      </c>
      <c r="J698" s="25" t="s">
        <v>106</v>
      </c>
      <c r="K698" s="25" t="s">
        <v>13</v>
      </c>
      <c r="L698" s="25" t="s">
        <v>2947</v>
      </c>
      <c r="M698" s="27">
        <v>44663</v>
      </c>
      <c r="N698" s="38">
        <v>43350</v>
      </c>
      <c r="O698" s="26">
        <v>856000</v>
      </c>
      <c r="P698" s="26">
        <v>856000</v>
      </c>
      <c r="Q698" s="26">
        <f t="shared" si="10"/>
        <v>0</v>
      </c>
      <c r="R698" s="25" t="s">
        <v>107</v>
      </c>
      <c r="S698" s="25"/>
    </row>
    <row r="699" spans="1:19" x14ac:dyDescent="0.25">
      <c r="A699" s="36" t="s">
        <v>1922</v>
      </c>
      <c r="B699" s="25" t="s">
        <v>295</v>
      </c>
      <c r="C699" s="25" t="s">
        <v>2090</v>
      </c>
      <c r="D699" s="25" t="s">
        <v>2251</v>
      </c>
      <c r="E699" s="37">
        <v>1602717</v>
      </c>
      <c r="F699" s="25" t="s">
        <v>2981</v>
      </c>
      <c r="G699" s="25" t="s">
        <v>3378</v>
      </c>
      <c r="H699" s="37">
        <v>286992</v>
      </c>
      <c r="I699" s="37" t="s">
        <v>116</v>
      </c>
      <c r="J699" s="25" t="s">
        <v>106</v>
      </c>
      <c r="K699" s="25" t="s">
        <v>13</v>
      </c>
      <c r="L699" s="25" t="s">
        <v>2947</v>
      </c>
      <c r="M699" s="27">
        <v>44663</v>
      </c>
      <c r="N699" s="38">
        <v>43180</v>
      </c>
      <c r="O699" s="26">
        <v>328309</v>
      </c>
      <c r="P699" s="26">
        <v>328309</v>
      </c>
      <c r="Q699" s="26">
        <f t="shared" si="10"/>
        <v>0</v>
      </c>
      <c r="R699" s="25" t="s">
        <v>107</v>
      </c>
      <c r="S699" s="25"/>
    </row>
    <row r="700" spans="1:19" x14ac:dyDescent="0.25">
      <c r="A700" s="36" t="s">
        <v>1923</v>
      </c>
      <c r="B700" s="25" t="s">
        <v>1695</v>
      </c>
      <c r="C700" s="25" t="s">
        <v>2090</v>
      </c>
      <c r="D700" s="25" t="s">
        <v>2252</v>
      </c>
      <c r="E700" s="37" t="s">
        <v>226</v>
      </c>
      <c r="F700" s="25" t="s">
        <v>2981</v>
      </c>
      <c r="G700" s="25" t="s">
        <v>3378</v>
      </c>
      <c r="H700" s="37">
        <v>287101</v>
      </c>
      <c r="I700" s="37" t="s">
        <v>116</v>
      </c>
      <c r="J700" s="25" t="s">
        <v>106</v>
      </c>
      <c r="K700" s="25" t="s">
        <v>13</v>
      </c>
      <c r="L700" s="25" t="s">
        <v>2947</v>
      </c>
      <c r="M700" s="27">
        <v>44663</v>
      </c>
      <c r="N700" s="38">
        <v>43334</v>
      </c>
      <c r="O700" s="26">
        <v>265000</v>
      </c>
      <c r="P700" s="26">
        <v>265000</v>
      </c>
      <c r="Q700" s="26">
        <f t="shared" si="10"/>
        <v>0</v>
      </c>
      <c r="R700" s="25" t="s">
        <v>107</v>
      </c>
      <c r="S700" s="25"/>
    </row>
    <row r="701" spans="1:19" x14ac:dyDescent="0.25">
      <c r="A701" s="36" t="s">
        <v>1924</v>
      </c>
      <c r="B701" s="25" t="s">
        <v>427</v>
      </c>
      <c r="C701" s="25" t="s">
        <v>2090</v>
      </c>
      <c r="D701" s="25" t="s">
        <v>2253</v>
      </c>
      <c r="E701" s="37">
        <v>1800233</v>
      </c>
      <c r="F701" s="25" t="s">
        <v>2981</v>
      </c>
      <c r="G701" s="25" t="s">
        <v>3378</v>
      </c>
      <c r="H701" s="37">
        <v>287217</v>
      </c>
      <c r="I701" s="37" t="s">
        <v>116</v>
      </c>
      <c r="J701" s="25" t="s">
        <v>106</v>
      </c>
      <c r="K701" s="25" t="s">
        <v>13</v>
      </c>
      <c r="L701" s="25" t="s">
        <v>2947</v>
      </c>
      <c r="M701" s="27">
        <v>44663</v>
      </c>
      <c r="N701" s="38">
        <v>43353</v>
      </c>
      <c r="O701" s="26">
        <v>150000</v>
      </c>
      <c r="P701" s="26">
        <v>150000</v>
      </c>
      <c r="Q701" s="26">
        <f t="shared" si="10"/>
        <v>0</v>
      </c>
      <c r="R701" s="25" t="s">
        <v>107</v>
      </c>
      <c r="S701" s="25"/>
    </row>
    <row r="702" spans="1:19" x14ac:dyDescent="0.25">
      <c r="A702" s="36" t="s">
        <v>1925</v>
      </c>
      <c r="B702" s="25" t="s">
        <v>238</v>
      </c>
      <c r="C702" s="25" t="s">
        <v>2090</v>
      </c>
      <c r="D702" s="25" t="s">
        <v>2254</v>
      </c>
      <c r="E702" s="37">
        <v>1702535</v>
      </c>
      <c r="F702" s="25" t="s">
        <v>2981</v>
      </c>
      <c r="G702" s="25" t="s">
        <v>3378</v>
      </c>
      <c r="H702" s="37">
        <v>287245</v>
      </c>
      <c r="I702" s="37" t="s">
        <v>116</v>
      </c>
      <c r="J702" s="25" t="s">
        <v>106</v>
      </c>
      <c r="K702" s="25" t="s">
        <v>13</v>
      </c>
      <c r="L702" s="25" t="s">
        <v>2947</v>
      </c>
      <c r="M702" s="27">
        <v>44663</v>
      </c>
      <c r="N702" s="38">
        <v>43350</v>
      </c>
      <c r="O702" s="26">
        <v>152000</v>
      </c>
      <c r="P702" s="26">
        <v>152000</v>
      </c>
      <c r="Q702" s="26">
        <f t="shared" si="10"/>
        <v>0</v>
      </c>
      <c r="R702" s="25" t="s">
        <v>107</v>
      </c>
      <c r="S702" s="25"/>
    </row>
    <row r="703" spans="1:19" x14ac:dyDescent="0.25">
      <c r="A703" s="36" t="s">
        <v>1926</v>
      </c>
      <c r="B703" s="25" t="s">
        <v>1711</v>
      </c>
      <c r="C703" s="25" t="s">
        <v>2090</v>
      </c>
      <c r="D703" s="25" t="s">
        <v>2255</v>
      </c>
      <c r="E703" s="37">
        <v>1700061</v>
      </c>
      <c r="F703" s="25" t="s">
        <v>2981</v>
      </c>
      <c r="G703" s="25" t="s">
        <v>3378</v>
      </c>
      <c r="H703" s="37">
        <v>287250</v>
      </c>
      <c r="I703" s="37" t="s">
        <v>116</v>
      </c>
      <c r="J703" s="25" t="s">
        <v>106</v>
      </c>
      <c r="K703" s="25" t="s">
        <v>13</v>
      </c>
      <c r="L703" s="25" t="s">
        <v>2947</v>
      </c>
      <c r="M703" s="27">
        <v>44663</v>
      </c>
      <c r="N703" s="38">
        <v>43297</v>
      </c>
      <c r="O703" s="26">
        <v>195000</v>
      </c>
      <c r="P703" s="26">
        <v>195000</v>
      </c>
      <c r="Q703" s="26">
        <f t="shared" si="10"/>
        <v>0</v>
      </c>
      <c r="R703" s="25" t="s">
        <v>107</v>
      </c>
      <c r="S703" s="25"/>
    </row>
    <row r="704" spans="1:19" x14ac:dyDescent="0.25">
      <c r="A704" s="36" t="s">
        <v>1927</v>
      </c>
      <c r="B704" s="25" t="s">
        <v>397</v>
      </c>
      <c r="C704" s="25" t="s">
        <v>2090</v>
      </c>
      <c r="D704" s="25" t="s">
        <v>2256</v>
      </c>
      <c r="E704" s="37">
        <v>1800183</v>
      </c>
      <c r="F704" s="25" t="s">
        <v>2981</v>
      </c>
      <c r="G704" s="25" t="s">
        <v>3378</v>
      </c>
      <c r="H704" s="37">
        <v>287294</v>
      </c>
      <c r="I704" s="37" t="s">
        <v>116</v>
      </c>
      <c r="J704" s="25" t="s">
        <v>106</v>
      </c>
      <c r="K704" s="25" t="s">
        <v>13</v>
      </c>
      <c r="L704" s="25" t="s">
        <v>2947</v>
      </c>
      <c r="M704" s="27">
        <v>44663</v>
      </c>
      <c r="N704" s="38">
        <v>43284</v>
      </c>
      <c r="O704" s="26">
        <v>355000</v>
      </c>
      <c r="P704" s="26">
        <v>355000</v>
      </c>
      <c r="Q704" s="26">
        <f t="shared" si="10"/>
        <v>0</v>
      </c>
      <c r="R704" s="25" t="s">
        <v>107</v>
      </c>
      <c r="S704" s="25"/>
    </row>
    <row r="705" spans="1:19" x14ac:dyDescent="0.25">
      <c r="A705" s="36" t="s">
        <v>1928</v>
      </c>
      <c r="B705" s="25" t="s">
        <v>482</v>
      </c>
      <c r="C705" s="25" t="s">
        <v>2090</v>
      </c>
      <c r="D705" s="25" t="s">
        <v>2257</v>
      </c>
      <c r="E705" s="37">
        <v>1800607</v>
      </c>
      <c r="F705" s="25" t="s">
        <v>2981</v>
      </c>
      <c r="G705" s="25" t="s">
        <v>3378</v>
      </c>
      <c r="H705" s="37">
        <v>287302</v>
      </c>
      <c r="I705" s="37" t="s">
        <v>116</v>
      </c>
      <c r="J705" s="25" t="s">
        <v>106</v>
      </c>
      <c r="K705" s="25" t="s">
        <v>13</v>
      </c>
      <c r="L705" s="25" t="s">
        <v>2947</v>
      </c>
      <c r="M705" s="27">
        <v>44663</v>
      </c>
      <c r="N705" s="38">
        <v>43180</v>
      </c>
      <c r="O705" s="26">
        <v>866849</v>
      </c>
      <c r="P705" s="26">
        <v>866849</v>
      </c>
      <c r="Q705" s="26">
        <f t="shared" si="10"/>
        <v>0</v>
      </c>
      <c r="R705" s="25" t="s">
        <v>107</v>
      </c>
      <c r="S705" s="25"/>
    </row>
    <row r="706" spans="1:19" x14ac:dyDescent="0.25">
      <c r="A706" s="36" t="s">
        <v>1929</v>
      </c>
      <c r="B706" s="25" t="s">
        <v>1697</v>
      </c>
      <c r="C706" s="25" t="s">
        <v>2090</v>
      </c>
      <c r="D706" s="25" t="s">
        <v>2258</v>
      </c>
      <c r="E706" s="37">
        <v>1701645</v>
      </c>
      <c r="F706" s="25" t="s">
        <v>2981</v>
      </c>
      <c r="G706" s="25" t="s">
        <v>3378</v>
      </c>
      <c r="H706" s="37">
        <v>287347</v>
      </c>
      <c r="I706" s="37" t="s">
        <v>116</v>
      </c>
      <c r="J706" s="25" t="s">
        <v>106</v>
      </c>
      <c r="K706" s="25" t="s">
        <v>13</v>
      </c>
      <c r="L706" s="25" t="s">
        <v>2947</v>
      </c>
      <c r="M706" s="27">
        <v>44663</v>
      </c>
      <c r="N706" s="38">
        <v>43284</v>
      </c>
      <c r="O706" s="26">
        <v>280000</v>
      </c>
      <c r="P706" s="26">
        <v>280000</v>
      </c>
      <c r="Q706" s="26">
        <f t="shared" si="10"/>
        <v>0</v>
      </c>
      <c r="R706" s="25" t="s">
        <v>107</v>
      </c>
      <c r="S706" s="25"/>
    </row>
    <row r="707" spans="1:19" x14ac:dyDescent="0.25">
      <c r="A707" s="36" t="s">
        <v>1930</v>
      </c>
      <c r="B707" s="25" t="s">
        <v>379</v>
      </c>
      <c r="C707" s="25" t="s">
        <v>2090</v>
      </c>
      <c r="D707" s="25" t="s">
        <v>2259</v>
      </c>
      <c r="E707" s="37">
        <v>1702572</v>
      </c>
      <c r="F707" s="25" t="s">
        <v>2981</v>
      </c>
      <c r="G707" s="25" t="s">
        <v>3378</v>
      </c>
      <c r="H707" s="37">
        <v>287523</v>
      </c>
      <c r="I707" s="37" t="s">
        <v>116</v>
      </c>
      <c r="J707" s="25" t="s">
        <v>106</v>
      </c>
      <c r="K707" s="25" t="s">
        <v>13</v>
      </c>
      <c r="L707" s="25" t="s">
        <v>2947</v>
      </c>
      <c r="M707" s="27">
        <v>44663</v>
      </c>
      <c r="N707" s="38">
        <v>43180</v>
      </c>
      <c r="O707" s="26">
        <v>187000</v>
      </c>
      <c r="P707" s="26">
        <v>187000</v>
      </c>
      <c r="Q707" s="26">
        <f t="shared" si="10"/>
        <v>0</v>
      </c>
      <c r="R707" s="25" t="s">
        <v>107</v>
      </c>
      <c r="S707" s="25"/>
    </row>
    <row r="708" spans="1:19" x14ac:dyDescent="0.25">
      <c r="A708" s="36" t="s">
        <v>1931</v>
      </c>
      <c r="B708" s="25" t="s">
        <v>841</v>
      </c>
      <c r="C708" s="25" t="s">
        <v>2090</v>
      </c>
      <c r="D708" s="25" t="s">
        <v>2260</v>
      </c>
      <c r="E708" s="37" t="s">
        <v>1526</v>
      </c>
      <c r="F708" s="25" t="s">
        <v>2981</v>
      </c>
      <c r="G708" s="25" t="s">
        <v>3378</v>
      </c>
      <c r="H708" s="37">
        <v>287615</v>
      </c>
      <c r="I708" s="37" t="s">
        <v>116</v>
      </c>
      <c r="J708" s="25" t="s">
        <v>106</v>
      </c>
      <c r="K708" s="25" t="s">
        <v>13</v>
      </c>
      <c r="L708" s="25" t="s">
        <v>2947</v>
      </c>
      <c r="M708" s="27">
        <v>44663</v>
      </c>
      <c r="N708" s="38">
        <v>43181</v>
      </c>
      <c r="O708" s="26">
        <v>379000</v>
      </c>
      <c r="P708" s="26">
        <v>379000</v>
      </c>
      <c r="Q708" s="26">
        <f t="shared" si="10"/>
        <v>0</v>
      </c>
      <c r="R708" s="25" t="s">
        <v>107</v>
      </c>
      <c r="S708" s="25"/>
    </row>
    <row r="709" spans="1:19" x14ac:dyDescent="0.25">
      <c r="A709" s="36" t="s">
        <v>1932</v>
      </c>
      <c r="B709" s="25" t="s">
        <v>1703</v>
      </c>
      <c r="C709" s="25" t="s">
        <v>2090</v>
      </c>
      <c r="D709" s="25" t="s">
        <v>2261</v>
      </c>
      <c r="E709" s="37" t="s">
        <v>209</v>
      </c>
      <c r="F709" s="25" t="s">
        <v>2981</v>
      </c>
      <c r="G709" s="25" t="s">
        <v>3378</v>
      </c>
      <c r="H709" s="37">
        <v>287929</v>
      </c>
      <c r="I709" s="37" t="s">
        <v>116</v>
      </c>
      <c r="J709" s="25" t="s">
        <v>106</v>
      </c>
      <c r="K709" s="25" t="s">
        <v>13</v>
      </c>
      <c r="L709" s="25" t="s">
        <v>2947</v>
      </c>
      <c r="M709" s="27">
        <v>44663</v>
      </c>
      <c r="N709" s="38">
        <v>43180</v>
      </c>
      <c r="O709" s="26">
        <v>425000</v>
      </c>
      <c r="P709" s="26">
        <v>425000</v>
      </c>
      <c r="Q709" s="26">
        <f t="shared" si="10"/>
        <v>0</v>
      </c>
      <c r="R709" s="25" t="s">
        <v>107</v>
      </c>
      <c r="S709" s="25"/>
    </row>
    <row r="710" spans="1:19" x14ac:dyDescent="0.25">
      <c r="A710" s="36" t="s">
        <v>1933</v>
      </c>
      <c r="B710" s="25" t="s">
        <v>502</v>
      </c>
      <c r="C710" s="25" t="s">
        <v>2090</v>
      </c>
      <c r="D710" s="25" t="s">
        <v>2262</v>
      </c>
      <c r="E710" s="37">
        <v>1800548</v>
      </c>
      <c r="F710" s="25" t="s">
        <v>2981</v>
      </c>
      <c r="G710" s="25" t="s">
        <v>3378</v>
      </c>
      <c r="H710" s="37">
        <v>287959</v>
      </c>
      <c r="I710" s="37" t="s">
        <v>116</v>
      </c>
      <c r="J710" s="25" t="s">
        <v>106</v>
      </c>
      <c r="K710" s="25" t="s">
        <v>13</v>
      </c>
      <c r="L710" s="25" t="s">
        <v>2947</v>
      </c>
      <c r="M710" s="27">
        <v>44663</v>
      </c>
      <c r="N710" s="38">
        <v>43180</v>
      </c>
      <c r="O710" s="26">
        <v>441000</v>
      </c>
      <c r="P710" s="26">
        <v>441000</v>
      </c>
      <c r="Q710" s="26">
        <f t="shared" ref="Q710:Q773" si="11">O710-P710</f>
        <v>0</v>
      </c>
      <c r="R710" s="25" t="s">
        <v>107</v>
      </c>
      <c r="S710" s="25"/>
    </row>
    <row r="711" spans="1:19" x14ac:dyDescent="0.25">
      <c r="A711" s="36" t="s">
        <v>1934</v>
      </c>
      <c r="B711" s="25" t="s">
        <v>1712</v>
      </c>
      <c r="C711" s="25" t="s">
        <v>2090</v>
      </c>
      <c r="D711" s="25" t="s">
        <v>2263</v>
      </c>
      <c r="E711" s="37" t="s">
        <v>777</v>
      </c>
      <c r="F711" s="25" t="s">
        <v>2981</v>
      </c>
      <c r="G711" s="25" t="s">
        <v>3378</v>
      </c>
      <c r="H711" s="37">
        <v>288195</v>
      </c>
      <c r="I711" s="37" t="s">
        <v>116</v>
      </c>
      <c r="J711" s="25" t="s">
        <v>106</v>
      </c>
      <c r="K711" s="25" t="s">
        <v>13</v>
      </c>
      <c r="L711" s="25" t="s">
        <v>2947</v>
      </c>
      <c r="M711" s="27">
        <v>44663</v>
      </c>
      <c r="N711" s="38">
        <v>43314</v>
      </c>
      <c r="O711" s="26">
        <v>390000</v>
      </c>
      <c r="P711" s="26">
        <v>390000</v>
      </c>
      <c r="Q711" s="26">
        <f t="shared" si="11"/>
        <v>0</v>
      </c>
      <c r="R711" s="25" t="s">
        <v>107</v>
      </c>
      <c r="S711" s="25"/>
    </row>
    <row r="712" spans="1:19" x14ac:dyDescent="0.25">
      <c r="A712" s="36" t="s">
        <v>1935</v>
      </c>
      <c r="B712" s="25" t="s">
        <v>440</v>
      </c>
      <c r="C712" s="25" t="s">
        <v>2090</v>
      </c>
      <c r="D712" s="25" t="s">
        <v>2264</v>
      </c>
      <c r="E712" s="37">
        <v>1602199</v>
      </c>
      <c r="F712" s="25" t="s">
        <v>2981</v>
      </c>
      <c r="G712" s="25" t="s">
        <v>3378</v>
      </c>
      <c r="H712" s="37">
        <v>288246</v>
      </c>
      <c r="I712" s="37" t="s">
        <v>116</v>
      </c>
      <c r="J712" s="25" t="s">
        <v>106</v>
      </c>
      <c r="K712" s="25" t="s">
        <v>13</v>
      </c>
      <c r="L712" s="25" t="s">
        <v>2947</v>
      </c>
      <c r="M712" s="27">
        <v>44663</v>
      </c>
      <c r="N712" s="38">
        <v>43180</v>
      </c>
      <c r="O712" s="26">
        <v>162000.6</v>
      </c>
      <c r="P712" s="26">
        <v>162000.6</v>
      </c>
      <c r="Q712" s="26">
        <f t="shared" si="11"/>
        <v>0</v>
      </c>
      <c r="R712" s="25" t="s">
        <v>107</v>
      </c>
      <c r="S712" s="25"/>
    </row>
    <row r="713" spans="1:19" x14ac:dyDescent="0.25">
      <c r="A713" s="36" t="s">
        <v>1936</v>
      </c>
      <c r="B713" s="25" t="s">
        <v>394</v>
      </c>
      <c r="C713" s="25" t="s">
        <v>2090</v>
      </c>
      <c r="D713" s="25" t="s">
        <v>2265</v>
      </c>
      <c r="E713" s="37">
        <v>1701837</v>
      </c>
      <c r="F713" s="25" t="s">
        <v>2981</v>
      </c>
      <c r="G713" s="25" t="s">
        <v>3378</v>
      </c>
      <c r="H713" s="37">
        <v>288403</v>
      </c>
      <c r="I713" s="37" t="s">
        <v>116</v>
      </c>
      <c r="J713" s="25" t="s">
        <v>106</v>
      </c>
      <c r="K713" s="25" t="s">
        <v>13</v>
      </c>
      <c r="L713" s="25" t="s">
        <v>2947</v>
      </c>
      <c r="M713" s="27">
        <v>44663</v>
      </c>
      <c r="N713" s="38">
        <v>43297</v>
      </c>
      <c r="O713" s="26">
        <v>198700</v>
      </c>
      <c r="P713" s="26">
        <v>198700</v>
      </c>
      <c r="Q713" s="26">
        <f t="shared" si="11"/>
        <v>0</v>
      </c>
      <c r="R713" s="25" t="s">
        <v>107</v>
      </c>
      <c r="S713" s="25"/>
    </row>
    <row r="714" spans="1:19" x14ac:dyDescent="0.25">
      <c r="A714" s="36" t="s">
        <v>1937</v>
      </c>
      <c r="B714" s="25" t="s">
        <v>1690</v>
      </c>
      <c r="C714" s="25" t="s">
        <v>2090</v>
      </c>
      <c r="D714" s="25" t="s">
        <v>2266</v>
      </c>
      <c r="E714" s="37" t="s">
        <v>1538</v>
      </c>
      <c r="F714" s="25" t="s">
        <v>2981</v>
      </c>
      <c r="G714" s="25" t="s">
        <v>3378</v>
      </c>
      <c r="H714" s="37">
        <v>288574</v>
      </c>
      <c r="I714" s="37" t="s">
        <v>116</v>
      </c>
      <c r="J714" s="25" t="s">
        <v>106</v>
      </c>
      <c r="K714" s="25" t="s">
        <v>13</v>
      </c>
      <c r="L714" s="25" t="s">
        <v>2947</v>
      </c>
      <c r="M714" s="27">
        <v>44663</v>
      </c>
      <c r="N714" s="38">
        <v>43328</v>
      </c>
      <c r="O714" s="26">
        <v>262000</v>
      </c>
      <c r="P714" s="26">
        <v>262000</v>
      </c>
      <c r="Q714" s="26">
        <f t="shared" si="11"/>
        <v>0</v>
      </c>
      <c r="R714" s="25" t="s">
        <v>107</v>
      </c>
      <c r="S714" s="25"/>
    </row>
    <row r="715" spans="1:19" x14ac:dyDescent="0.25">
      <c r="A715" s="36" t="s">
        <v>1938</v>
      </c>
      <c r="B715" s="25" t="s">
        <v>1708</v>
      </c>
      <c r="C715" s="25" t="s">
        <v>2090</v>
      </c>
      <c r="D715" s="25" t="s">
        <v>2267</v>
      </c>
      <c r="E715" s="37">
        <v>1800443</v>
      </c>
      <c r="F715" s="25" t="s">
        <v>2981</v>
      </c>
      <c r="G715" s="25" t="s">
        <v>3378</v>
      </c>
      <c r="H715" s="37">
        <v>288594</v>
      </c>
      <c r="I715" s="37" t="s">
        <v>116</v>
      </c>
      <c r="J715" s="25" t="s">
        <v>106</v>
      </c>
      <c r="K715" s="25" t="s">
        <v>13</v>
      </c>
      <c r="L715" s="25" t="s">
        <v>2947</v>
      </c>
      <c r="M715" s="27">
        <v>44663</v>
      </c>
      <c r="N715" s="38">
        <v>43334</v>
      </c>
      <c r="O715" s="26">
        <v>289000</v>
      </c>
      <c r="P715" s="26">
        <v>289000</v>
      </c>
      <c r="Q715" s="26">
        <f t="shared" si="11"/>
        <v>0</v>
      </c>
      <c r="R715" s="25" t="s">
        <v>107</v>
      </c>
      <c r="S715" s="25"/>
    </row>
    <row r="716" spans="1:19" x14ac:dyDescent="0.25">
      <c r="A716" s="36" t="s">
        <v>1939</v>
      </c>
      <c r="B716" s="25" t="s">
        <v>283</v>
      </c>
      <c r="C716" s="25" t="s">
        <v>2090</v>
      </c>
      <c r="D716" s="25" t="s">
        <v>2268</v>
      </c>
      <c r="E716" s="37">
        <v>1800163</v>
      </c>
      <c r="F716" s="25" t="s">
        <v>2981</v>
      </c>
      <c r="G716" s="25" t="s">
        <v>3378</v>
      </c>
      <c r="H716" s="37">
        <v>288605</v>
      </c>
      <c r="I716" s="37" t="s">
        <v>116</v>
      </c>
      <c r="J716" s="25" t="s">
        <v>106</v>
      </c>
      <c r="K716" s="25" t="s">
        <v>13</v>
      </c>
      <c r="L716" s="25" t="s">
        <v>2947</v>
      </c>
      <c r="M716" s="27">
        <v>44663</v>
      </c>
      <c r="N716" s="38">
        <v>43180</v>
      </c>
      <c r="O716" s="26">
        <v>166308</v>
      </c>
      <c r="P716" s="26">
        <v>166308</v>
      </c>
      <c r="Q716" s="26">
        <f t="shared" si="11"/>
        <v>0</v>
      </c>
      <c r="R716" s="25" t="s">
        <v>107</v>
      </c>
      <c r="S716" s="25"/>
    </row>
    <row r="717" spans="1:19" x14ac:dyDescent="0.25">
      <c r="A717" s="36" t="s">
        <v>1940</v>
      </c>
      <c r="B717" s="25" t="s">
        <v>423</v>
      </c>
      <c r="C717" s="25" t="s">
        <v>2090</v>
      </c>
      <c r="D717" s="25" t="s">
        <v>2269</v>
      </c>
      <c r="E717" s="37">
        <v>1800114</v>
      </c>
      <c r="F717" s="25" t="s">
        <v>2981</v>
      </c>
      <c r="G717" s="25" t="s">
        <v>3378</v>
      </c>
      <c r="H717" s="37">
        <v>288670</v>
      </c>
      <c r="I717" s="37" t="s">
        <v>116</v>
      </c>
      <c r="J717" s="25" t="s">
        <v>106</v>
      </c>
      <c r="K717" s="25" t="s">
        <v>13</v>
      </c>
      <c r="L717" s="25" t="s">
        <v>2947</v>
      </c>
      <c r="M717" s="27">
        <v>44663</v>
      </c>
      <c r="N717" s="38">
        <v>43297</v>
      </c>
      <c r="O717" s="26">
        <v>324500</v>
      </c>
      <c r="P717" s="26">
        <v>324500</v>
      </c>
      <c r="Q717" s="26">
        <f t="shared" si="11"/>
        <v>0</v>
      </c>
      <c r="R717" s="25" t="s">
        <v>107</v>
      </c>
      <c r="S717" s="25"/>
    </row>
    <row r="718" spans="1:19" x14ac:dyDescent="0.25">
      <c r="A718" s="36" t="s">
        <v>1941</v>
      </c>
      <c r="B718" s="25" t="s">
        <v>279</v>
      </c>
      <c r="C718" s="25" t="s">
        <v>2090</v>
      </c>
      <c r="D718" s="25" t="s">
        <v>2270</v>
      </c>
      <c r="E718" s="37">
        <v>1700131</v>
      </c>
      <c r="F718" s="25" t="s">
        <v>2981</v>
      </c>
      <c r="G718" s="25" t="s">
        <v>3378</v>
      </c>
      <c r="H718" s="37">
        <v>288690</v>
      </c>
      <c r="I718" s="37" t="s">
        <v>116</v>
      </c>
      <c r="J718" s="25" t="s">
        <v>106</v>
      </c>
      <c r="K718" s="25" t="s">
        <v>13</v>
      </c>
      <c r="L718" s="25" t="s">
        <v>2947</v>
      </c>
      <c r="M718" s="27">
        <v>44663</v>
      </c>
      <c r="N718" s="38">
        <v>43291</v>
      </c>
      <c r="O718" s="26">
        <v>225000</v>
      </c>
      <c r="P718" s="26">
        <v>225000</v>
      </c>
      <c r="Q718" s="26">
        <f t="shared" si="11"/>
        <v>0</v>
      </c>
      <c r="R718" s="25" t="s">
        <v>107</v>
      </c>
      <c r="S718" s="25"/>
    </row>
    <row r="719" spans="1:19" x14ac:dyDescent="0.25">
      <c r="A719" s="36" t="s">
        <v>1942</v>
      </c>
      <c r="B719" s="25" t="s">
        <v>1713</v>
      </c>
      <c r="C719" s="25" t="s">
        <v>2090</v>
      </c>
      <c r="D719" s="25" t="s">
        <v>2271</v>
      </c>
      <c r="E719" s="37">
        <v>1700488</v>
      </c>
      <c r="F719" s="25" t="s">
        <v>2981</v>
      </c>
      <c r="G719" s="25" t="s">
        <v>3378</v>
      </c>
      <c r="H719" s="37">
        <v>288847</v>
      </c>
      <c r="I719" s="37" t="s">
        <v>116</v>
      </c>
      <c r="J719" s="25" t="s">
        <v>106</v>
      </c>
      <c r="K719" s="25" t="s">
        <v>13</v>
      </c>
      <c r="L719" s="25" t="s">
        <v>2947</v>
      </c>
      <c r="M719" s="27">
        <v>44663</v>
      </c>
      <c r="N719" s="38">
        <v>43284</v>
      </c>
      <c r="O719" s="26">
        <v>1181700</v>
      </c>
      <c r="P719" s="26">
        <v>1181700</v>
      </c>
      <c r="Q719" s="26">
        <f t="shared" si="11"/>
        <v>0</v>
      </c>
      <c r="R719" s="25" t="s">
        <v>107</v>
      </c>
      <c r="S719" s="25"/>
    </row>
    <row r="720" spans="1:19" x14ac:dyDescent="0.25">
      <c r="A720" s="36" t="s">
        <v>1943</v>
      </c>
      <c r="B720" s="25" t="s">
        <v>270</v>
      </c>
      <c r="C720" s="25" t="s">
        <v>2090</v>
      </c>
      <c r="D720" s="25" t="s">
        <v>2272</v>
      </c>
      <c r="E720" s="37">
        <v>1702466</v>
      </c>
      <c r="F720" s="25" t="s">
        <v>2981</v>
      </c>
      <c r="G720" s="25" t="s">
        <v>3378</v>
      </c>
      <c r="H720" s="37">
        <v>289036</v>
      </c>
      <c r="I720" s="37" t="s">
        <v>116</v>
      </c>
      <c r="J720" s="25" t="s">
        <v>106</v>
      </c>
      <c r="K720" s="25" t="s">
        <v>13</v>
      </c>
      <c r="L720" s="25" t="s">
        <v>2947</v>
      </c>
      <c r="M720" s="27">
        <v>44663</v>
      </c>
      <c r="N720" s="38">
        <v>43340</v>
      </c>
      <c r="O720" s="26">
        <v>150000</v>
      </c>
      <c r="P720" s="26">
        <v>150000</v>
      </c>
      <c r="Q720" s="26">
        <f t="shared" si="11"/>
        <v>0</v>
      </c>
      <c r="R720" s="25" t="s">
        <v>107</v>
      </c>
      <c r="S720" s="25"/>
    </row>
    <row r="721" spans="1:19" x14ac:dyDescent="0.25">
      <c r="A721" s="36" t="s">
        <v>1944</v>
      </c>
      <c r="B721" s="25" t="s">
        <v>379</v>
      </c>
      <c r="C721" s="25" t="s">
        <v>2091</v>
      </c>
      <c r="D721" s="25" t="s">
        <v>2273</v>
      </c>
      <c r="E721" s="37">
        <v>1702572</v>
      </c>
      <c r="F721" s="25" t="s">
        <v>2981</v>
      </c>
      <c r="G721" s="25" t="s">
        <v>3378</v>
      </c>
      <c r="H721" s="37" t="s">
        <v>2458</v>
      </c>
      <c r="I721" s="37" t="s">
        <v>116</v>
      </c>
      <c r="J721" s="25" t="s">
        <v>106</v>
      </c>
      <c r="K721" s="25" t="s">
        <v>13</v>
      </c>
      <c r="L721" s="25" t="s">
        <v>2947</v>
      </c>
      <c r="M721" s="27">
        <v>44663</v>
      </c>
      <c r="N721" s="38">
        <v>43721</v>
      </c>
      <c r="O721" s="26">
        <v>173200</v>
      </c>
      <c r="P721" s="26">
        <v>173200</v>
      </c>
      <c r="Q721" s="26">
        <f t="shared" si="11"/>
        <v>0</v>
      </c>
      <c r="R721" s="25" t="s">
        <v>107</v>
      </c>
      <c r="S721" s="25"/>
    </row>
    <row r="722" spans="1:19" x14ac:dyDescent="0.25">
      <c r="A722" s="36" t="s">
        <v>1945</v>
      </c>
      <c r="B722" s="25" t="s">
        <v>1702</v>
      </c>
      <c r="C722" s="25" t="s">
        <v>2091</v>
      </c>
      <c r="D722" s="25" t="s">
        <v>2274</v>
      </c>
      <c r="E722" s="37">
        <v>1800404</v>
      </c>
      <c r="F722" s="25" t="s">
        <v>2981</v>
      </c>
      <c r="G722" s="25" t="s">
        <v>3378</v>
      </c>
      <c r="H722" s="37" t="s">
        <v>2459</v>
      </c>
      <c r="I722" s="37" t="s">
        <v>116</v>
      </c>
      <c r="J722" s="25" t="s">
        <v>106</v>
      </c>
      <c r="K722" s="25" t="s">
        <v>13</v>
      </c>
      <c r="L722" s="25" t="s">
        <v>2947</v>
      </c>
      <c r="M722" s="27">
        <v>44663</v>
      </c>
      <c r="N722" s="38">
        <v>43713</v>
      </c>
      <c r="O722" s="26">
        <v>662065</v>
      </c>
      <c r="P722" s="26">
        <v>662065</v>
      </c>
      <c r="Q722" s="26">
        <f t="shared" si="11"/>
        <v>0</v>
      </c>
      <c r="R722" s="25" t="s">
        <v>107</v>
      </c>
      <c r="S722" s="25"/>
    </row>
    <row r="723" spans="1:19" x14ac:dyDescent="0.25">
      <c r="A723" s="36" t="s">
        <v>1946</v>
      </c>
      <c r="B723" s="25" t="s">
        <v>1714</v>
      </c>
      <c r="C723" s="25" t="s">
        <v>2091</v>
      </c>
      <c r="D723" s="25" t="s">
        <v>2275</v>
      </c>
      <c r="E723" s="37">
        <v>1702503</v>
      </c>
      <c r="F723" s="25" t="s">
        <v>2981</v>
      </c>
      <c r="G723" s="25" t="s">
        <v>3378</v>
      </c>
      <c r="H723" s="37" t="s">
        <v>2460</v>
      </c>
      <c r="I723" s="37" t="s">
        <v>116</v>
      </c>
      <c r="J723" s="25" t="s">
        <v>106</v>
      </c>
      <c r="K723" s="25" t="s">
        <v>13</v>
      </c>
      <c r="L723" s="25" t="s">
        <v>2947</v>
      </c>
      <c r="M723" s="27">
        <v>44663</v>
      </c>
      <c r="N723" s="38">
        <v>43711</v>
      </c>
      <c r="O723" s="26">
        <v>362610.52</v>
      </c>
      <c r="P723" s="26">
        <v>362610.52</v>
      </c>
      <c r="Q723" s="26">
        <f t="shared" si="11"/>
        <v>0</v>
      </c>
      <c r="R723" s="25" t="s">
        <v>107</v>
      </c>
      <c r="S723" s="25"/>
    </row>
    <row r="724" spans="1:19" x14ac:dyDescent="0.25">
      <c r="A724" s="36" t="s">
        <v>1947</v>
      </c>
      <c r="B724" s="25" t="s">
        <v>3648</v>
      </c>
      <c r="C724" s="25" t="s">
        <v>2091</v>
      </c>
      <c r="D724" s="25" t="s">
        <v>2276</v>
      </c>
      <c r="E724" s="37" t="s">
        <v>377</v>
      </c>
      <c r="F724" s="25" t="s">
        <v>2981</v>
      </c>
      <c r="G724" s="25" t="s">
        <v>3378</v>
      </c>
      <c r="H724" s="37" t="s">
        <v>2461</v>
      </c>
      <c r="I724" s="37" t="s">
        <v>116</v>
      </c>
      <c r="J724" s="25" t="s">
        <v>106</v>
      </c>
      <c r="K724" s="25" t="s">
        <v>13</v>
      </c>
      <c r="L724" s="25" t="s">
        <v>2947</v>
      </c>
      <c r="M724" s="27">
        <v>44663</v>
      </c>
      <c r="N724" s="38">
        <v>43734</v>
      </c>
      <c r="O724" s="26">
        <v>300000</v>
      </c>
      <c r="P724" s="26">
        <v>300000</v>
      </c>
      <c r="Q724" s="26">
        <f t="shared" si="11"/>
        <v>0</v>
      </c>
      <c r="R724" s="25" t="s">
        <v>107</v>
      </c>
      <c r="S724" s="25"/>
    </row>
    <row r="725" spans="1:19" x14ac:dyDescent="0.25">
      <c r="A725" s="36" t="s">
        <v>1948</v>
      </c>
      <c r="B725" s="25" t="s">
        <v>891</v>
      </c>
      <c r="C725" s="25" t="s">
        <v>2091</v>
      </c>
      <c r="D725" s="25" t="s">
        <v>2277</v>
      </c>
      <c r="E725" s="37">
        <v>1800213</v>
      </c>
      <c r="F725" s="25" t="s">
        <v>2981</v>
      </c>
      <c r="G725" s="25" t="s">
        <v>3378</v>
      </c>
      <c r="H725" s="37" t="s">
        <v>2462</v>
      </c>
      <c r="I725" s="37" t="s">
        <v>116</v>
      </c>
      <c r="J725" s="25" t="s">
        <v>106</v>
      </c>
      <c r="K725" s="25" t="s">
        <v>13</v>
      </c>
      <c r="L725" s="25" t="s">
        <v>2947</v>
      </c>
      <c r="M725" s="27">
        <v>44663</v>
      </c>
      <c r="N725" s="38">
        <v>43711</v>
      </c>
      <c r="O725" s="26">
        <v>311000</v>
      </c>
      <c r="P725" s="26">
        <v>311000</v>
      </c>
      <c r="Q725" s="26">
        <f t="shared" si="11"/>
        <v>0</v>
      </c>
      <c r="R725" s="25" t="s">
        <v>107</v>
      </c>
      <c r="S725" s="25"/>
    </row>
    <row r="726" spans="1:19" x14ac:dyDescent="0.25">
      <c r="A726" s="36" t="s">
        <v>1949</v>
      </c>
      <c r="B726" s="25" t="s">
        <v>249</v>
      </c>
      <c r="C726" s="25" t="s">
        <v>2091</v>
      </c>
      <c r="D726" s="25" t="s">
        <v>2278</v>
      </c>
      <c r="E726" s="37">
        <v>1702556</v>
      </c>
      <c r="F726" s="25" t="s">
        <v>2981</v>
      </c>
      <c r="G726" s="25" t="s">
        <v>3378</v>
      </c>
      <c r="H726" s="37" t="s">
        <v>2463</v>
      </c>
      <c r="I726" s="37" t="s">
        <v>116</v>
      </c>
      <c r="J726" s="25" t="s">
        <v>106</v>
      </c>
      <c r="K726" s="25" t="s">
        <v>13</v>
      </c>
      <c r="L726" s="25" t="s">
        <v>2947</v>
      </c>
      <c r="M726" s="27">
        <v>44663</v>
      </c>
      <c r="N726" s="38">
        <v>43731</v>
      </c>
      <c r="O726" s="26">
        <v>317600</v>
      </c>
      <c r="P726" s="26">
        <v>317600</v>
      </c>
      <c r="Q726" s="26">
        <f t="shared" si="11"/>
        <v>0</v>
      </c>
      <c r="R726" s="25" t="s">
        <v>107</v>
      </c>
      <c r="S726" s="25"/>
    </row>
    <row r="727" spans="1:19" x14ac:dyDescent="0.25">
      <c r="A727" s="36" t="s">
        <v>1950</v>
      </c>
      <c r="B727" s="25" t="s">
        <v>1701</v>
      </c>
      <c r="C727" s="25" t="s">
        <v>2091</v>
      </c>
      <c r="D727" s="25" t="s">
        <v>2279</v>
      </c>
      <c r="E727" s="37">
        <v>1702246</v>
      </c>
      <c r="F727" s="25" t="s">
        <v>2981</v>
      </c>
      <c r="G727" s="25" t="s">
        <v>3378</v>
      </c>
      <c r="H727" s="37" t="s">
        <v>2464</v>
      </c>
      <c r="I727" s="37" t="s">
        <v>116</v>
      </c>
      <c r="J727" s="25" t="s">
        <v>106</v>
      </c>
      <c r="K727" s="25" t="s">
        <v>13</v>
      </c>
      <c r="L727" s="25" t="s">
        <v>2947</v>
      </c>
      <c r="M727" s="27">
        <v>44663</v>
      </c>
      <c r="N727" s="38">
        <v>43711</v>
      </c>
      <c r="O727" s="26">
        <v>439999.5</v>
      </c>
      <c r="P727" s="26">
        <v>439999.5</v>
      </c>
      <c r="Q727" s="26">
        <f t="shared" si="11"/>
        <v>0</v>
      </c>
      <c r="R727" s="25" t="s">
        <v>107</v>
      </c>
      <c r="S727" s="25"/>
    </row>
    <row r="728" spans="1:19" x14ac:dyDescent="0.25">
      <c r="A728" s="36" t="s">
        <v>1951</v>
      </c>
      <c r="B728" s="25" t="s">
        <v>379</v>
      </c>
      <c r="C728" s="25" t="s">
        <v>2091</v>
      </c>
      <c r="D728" s="25" t="s">
        <v>2280</v>
      </c>
      <c r="E728" s="37">
        <v>1702572</v>
      </c>
      <c r="F728" s="25" t="s">
        <v>2981</v>
      </c>
      <c r="G728" s="25" t="s">
        <v>3378</v>
      </c>
      <c r="H728" s="37" t="s">
        <v>2465</v>
      </c>
      <c r="I728" s="37" t="s">
        <v>116</v>
      </c>
      <c r="J728" s="25" t="s">
        <v>106</v>
      </c>
      <c r="K728" s="25" t="s">
        <v>13</v>
      </c>
      <c r="L728" s="25" t="s">
        <v>2947</v>
      </c>
      <c r="M728" s="27">
        <v>44663</v>
      </c>
      <c r="N728" s="38">
        <v>43713</v>
      </c>
      <c r="O728" s="26">
        <v>180000</v>
      </c>
      <c r="P728" s="26">
        <v>180000</v>
      </c>
      <c r="Q728" s="26">
        <f t="shared" si="11"/>
        <v>0</v>
      </c>
      <c r="R728" s="25" t="s">
        <v>107</v>
      </c>
      <c r="S728" s="25"/>
    </row>
    <row r="729" spans="1:19" x14ac:dyDescent="0.25">
      <c r="A729" s="36" t="s">
        <v>1952</v>
      </c>
      <c r="B729" s="25" t="s">
        <v>1715</v>
      </c>
      <c r="C729" s="25" t="s">
        <v>2091</v>
      </c>
      <c r="D729" s="25" t="s">
        <v>2281</v>
      </c>
      <c r="E729" s="37">
        <v>1700481</v>
      </c>
      <c r="F729" s="25" t="s">
        <v>2981</v>
      </c>
      <c r="G729" s="25" t="s">
        <v>3378</v>
      </c>
      <c r="H729" s="37" t="s">
        <v>2466</v>
      </c>
      <c r="I729" s="37" t="s">
        <v>116</v>
      </c>
      <c r="J729" s="25" t="s">
        <v>106</v>
      </c>
      <c r="K729" s="25" t="s">
        <v>13</v>
      </c>
      <c r="L729" s="25" t="s">
        <v>2947</v>
      </c>
      <c r="M729" s="27">
        <v>44663</v>
      </c>
      <c r="N729" s="38">
        <v>43711</v>
      </c>
      <c r="O729" s="26">
        <v>16000</v>
      </c>
      <c r="P729" s="26">
        <v>16000</v>
      </c>
      <c r="Q729" s="26">
        <f t="shared" si="11"/>
        <v>0</v>
      </c>
      <c r="R729" s="25" t="s">
        <v>107</v>
      </c>
      <c r="S729" s="25"/>
    </row>
    <row r="730" spans="1:19" x14ac:dyDescent="0.25">
      <c r="A730" s="36" t="s">
        <v>1953</v>
      </c>
      <c r="B730" s="25" t="s">
        <v>1697</v>
      </c>
      <c r="C730" s="25" t="s">
        <v>2091</v>
      </c>
      <c r="D730" s="25" t="s">
        <v>2282</v>
      </c>
      <c r="E730" s="37">
        <v>1701645</v>
      </c>
      <c r="F730" s="25" t="s">
        <v>2981</v>
      </c>
      <c r="G730" s="25" t="s">
        <v>3378</v>
      </c>
      <c r="H730" s="37" t="s">
        <v>2467</v>
      </c>
      <c r="I730" s="37" t="s">
        <v>116</v>
      </c>
      <c r="J730" s="25" t="s">
        <v>106</v>
      </c>
      <c r="K730" s="25" t="s">
        <v>13</v>
      </c>
      <c r="L730" s="25" t="s">
        <v>2947</v>
      </c>
      <c r="M730" s="27">
        <v>44663</v>
      </c>
      <c r="N730" s="38">
        <v>43711</v>
      </c>
      <c r="O730" s="26">
        <v>500000</v>
      </c>
      <c r="P730" s="26">
        <v>500000</v>
      </c>
      <c r="Q730" s="26">
        <f t="shared" si="11"/>
        <v>0</v>
      </c>
      <c r="R730" s="25" t="s">
        <v>107</v>
      </c>
      <c r="S730" s="25"/>
    </row>
    <row r="731" spans="1:19" x14ac:dyDescent="0.25">
      <c r="A731" s="36" t="s">
        <v>1954</v>
      </c>
      <c r="B731" s="25" t="s">
        <v>1701</v>
      </c>
      <c r="C731" s="25" t="s">
        <v>2091</v>
      </c>
      <c r="D731" s="25" t="s">
        <v>2283</v>
      </c>
      <c r="E731" s="37">
        <v>1702246</v>
      </c>
      <c r="F731" s="25" t="s">
        <v>2981</v>
      </c>
      <c r="G731" s="25" t="s">
        <v>3378</v>
      </c>
      <c r="H731" s="37" t="s">
        <v>2468</v>
      </c>
      <c r="I731" s="37" t="s">
        <v>116</v>
      </c>
      <c r="J731" s="25" t="s">
        <v>106</v>
      </c>
      <c r="K731" s="25" t="s">
        <v>13</v>
      </c>
      <c r="L731" s="25" t="s">
        <v>2947</v>
      </c>
      <c r="M731" s="27">
        <v>44663</v>
      </c>
      <c r="N731" s="38">
        <v>43711</v>
      </c>
      <c r="O731" s="26">
        <v>380000</v>
      </c>
      <c r="P731" s="26">
        <v>380000</v>
      </c>
      <c r="Q731" s="26">
        <f t="shared" si="11"/>
        <v>0</v>
      </c>
      <c r="R731" s="25" t="s">
        <v>107</v>
      </c>
      <c r="S731" s="25"/>
    </row>
    <row r="732" spans="1:19" x14ac:dyDescent="0.25">
      <c r="A732" s="36" t="s">
        <v>1955</v>
      </c>
      <c r="B732" s="25" t="s">
        <v>430</v>
      </c>
      <c r="C732" s="25" t="s">
        <v>2091</v>
      </c>
      <c r="D732" s="25" t="s">
        <v>2284</v>
      </c>
      <c r="E732" s="37">
        <v>1702404</v>
      </c>
      <c r="F732" s="25" t="s">
        <v>2981</v>
      </c>
      <c r="G732" s="25" t="s">
        <v>3378</v>
      </c>
      <c r="H732" s="37" t="s">
        <v>2469</v>
      </c>
      <c r="I732" s="37" t="s">
        <v>116</v>
      </c>
      <c r="J732" s="25" t="s">
        <v>106</v>
      </c>
      <c r="K732" s="25" t="s">
        <v>13</v>
      </c>
      <c r="L732" s="25" t="s">
        <v>2947</v>
      </c>
      <c r="M732" s="27">
        <v>44663</v>
      </c>
      <c r="N732" s="38">
        <v>43711</v>
      </c>
      <c r="O732" s="26">
        <v>305000</v>
      </c>
      <c r="P732" s="26">
        <v>305000</v>
      </c>
      <c r="Q732" s="26">
        <f t="shared" si="11"/>
        <v>0</v>
      </c>
      <c r="R732" s="25" t="s">
        <v>107</v>
      </c>
      <c r="S732" s="25"/>
    </row>
    <row r="733" spans="1:19" x14ac:dyDescent="0.25">
      <c r="A733" s="36" t="s">
        <v>1956</v>
      </c>
      <c r="B733" s="25" t="s">
        <v>1696</v>
      </c>
      <c r="C733" s="25" t="s">
        <v>2091</v>
      </c>
      <c r="D733" s="25" t="s">
        <v>2285</v>
      </c>
      <c r="E733" s="37" t="s">
        <v>2416</v>
      </c>
      <c r="F733" s="25" t="s">
        <v>2981</v>
      </c>
      <c r="G733" s="25" t="s">
        <v>3378</v>
      </c>
      <c r="H733" s="37" t="s">
        <v>2470</v>
      </c>
      <c r="I733" s="37" t="s">
        <v>116</v>
      </c>
      <c r="J733" s="25" t="s">
        <v>106</v>
      </c>
      <c r="K733" s="25" t="s">
        <v>13</v>
      </c>
      <c r="L733" s="25" t="s">
        <v>2947</v>
      </c>
      <c r="M733" s="27">
        <v>44663</v>
      </c>
      <c r="N733" s="38">
        <v>43711</v>
      </c>
      <c r="O733" s="26">
        <v>405000</v>
      </c>
      <c r="P733" s="26">
        <v>405000</v>
      </c>
      <c r="Q733" s="26">
        <f t="shared" si="11"/>
        <v>0</v>
      </c>
      <c r="R733" s="25" t="s">
        <v>107</v>
      </c>
      <c r="S733" s="25"/>
    </row>
    <row r="734" spans="1:19" x14ac:dyDescent="0.25">
      <c r="A734" s="36" t="s">
        <v>1957</v>
      </c>
      <c r="B734" s="25" t="s">
        <v>249</v>
      </c>
      <c r="C734" s="25" t="s">
        <v>2091</v>
      </c>
      <c r="D734" s="25" t="s">
        <v>2286</v>
      </c>
      <c r="E734" s="37">
        <v>1702556</v>
      </c>
      <c r="F734" s="25" t="s">
        <v>2981</v>
      </c>
      <c r="G734" s="25" t="s">
        <v>3378</v>
      </c>
      <c r="H734" s="37" t="s">
        <v>2471</v>
      </c>
      <c r="I734" s="37" t="s">
        <v>116</v>
      </c>
      <c r="J734" s="25" t="s">
        <v>106</v>
      </c>
      <c r="K734" s="25" t="s">
        <v>13</v>
      </c>
      <c r="L734" s="25" t="s">
        <v>2947</v>
      </c>
      <c r="M734" s="27">
        <v>44663</v>
      </c>
      <c r="N734" s="38">
        <v>43733</v>
      </c>
      <c r="O734" s="26">
        <v>460000</v>
      </c>
      <c r="P734" s="26">
        <v>460000</v>
      </c>
      <c r="Q734" s="26">
        <f t="shared" si="11"/>
        <v>0</v>
      </c>
      <c r="R734" s="25" t="s">
        <v>107</v>
      </c>
      <c r="S734" s="25"/>
    </row>
    <row r="735" spans="1:19" x14ac:dyDescent="0.25">
      <c r="A735" s="36" t="s">
        <v>1958</v>
      </c>
      <c r="B735" s="25" t="s">
        <v>1716</v>
      </c>
      <c r="C735" s="25" t="s">
        <v>2091</v>
      </c>
      <c r="D735" s="25" t="s">
        <v>2287</v>
      </c>
      <c r="E735" s="37">
        <v>1800483</v>
      </c>
      <c r="F735" s="25" t="s">
        <v>2981</v>
      </c>
      <c r="G735" s="25" t="s">
        <v>3378</v>
      </c>
      <c r="H735" s="37" t="s">
        <v>2472</v>
      </c>
      <c r="I735" s="37" t="s">
        <v>116</v>
      </c>
      <c r="J735" s="25" t="s">
        <v>106</v>
      </c>
      <c r="K735" s="25" t="s">
        <v>13</v>
      </c>
      <c r="L735" s="25" t="s">
        <v>2947</v>
      </c>
      <c r="M735" s="27">
        <v>44663</v>
      </c>
      <c r="N735" s="38">
        <v>43735</v>
      </c>
      <c r="O735" s="26">
        <v>260000</v>
      </c>
      <c r="P735" s="26">
        <v>260000</v>
      </c>
      <c r="Q735" s="26">
        <f t="shared" si="11"/>
        <v>0</v>
      </c>
      <c r="R735" s="25" t="s">
        <v>107</v>
      </c>
      <c r="S735" s="25"/>
    </row>
    <row r="736" spans="1:19" x14ac:dyDescent="0.25">
      <c r="A736" s="36" t="s">
        <v>1959</v>
      </c>
      <c r="B736" s="25" t="s">
        <v>1717</v>
      </c>
      <c r="C736" s="25" t="s">
        <v>2091</v>
      </c>
      <c r="D736" s="25" t="s">
        <v>2288</v>
      </c>
      <c r="E736" s="37">
        <v>1800457</v>
      </c>
      <c r="F736" s="25" t="s">
        <v>2981</v>
      </c>
      <c r="G736" s="25" t="s">
        <v>3378</v>
      </c>
      <c r="H736" s="37" t="s">
        <v>2473</v>
      </c>
      <c r="I736" s="37" t="s">
        <v>116</v>
      </c>
      <c r="J736" s="25" t="s">
        <v>106</v>
      </c>
      <c r="K736" s="25" t="s">
        <v>13</v>
      </c>
      <c r="L736" s="25" t="s">
        <v>2947</v>
      </c>
      <c r="M736" s="27">
        <v>44663</v>
      </c>
      <c r="N736" s="38">
        <v>43713</v>
      </c>
      <c r="O736" s="26">
        <v>444000</v>
      </c>
      <c r="P736" s="26">
        <v>444000</v>
      </c>
      <c r="Q736" s="26">
        <f t="shared" si="11"/>
        <v>0</v>
      </c>
      <c r="R736" s="25" t="s">
        <v>107</v>
      </c>
      <c r="S736" s="25"/>
    </row>
    <row r="737" spans="1:19" x14ac:dyDescent="0.25">
      <c r="A737" s="36" t="s">
        <v>1960</v>
      </c>
      <c r="B737" s="25" t="s">
        <v>1701</v>
      </c>
      <c r="C737" s="25" t="s">
        <v>2091</v>
      </c>
      <c r="D737" s="25" t="s">
        <v>2289</v>
      </c>
      <c r="E737" s="37">
        <v>1702246</v>
      </c>
      <c r="F737" s="25" t="s">
        <v>2981</v>
      </c>
      <c r="G737" s="25" t="s">
        <v>3378</v>
      </c>
      <c r="H737" s="37" t="s">
        <v>2474</v>
      </c>
      <c r="I737" s="37" t="s">
        <v>116</v>
      </c>
      <c r="J737" s="25" t="s">
        <v>106</v>
      </c>
      <c r="K737" s="25" t="s">
        <v>13</v>
      </c>
      <c r="L737" s="25" t="s">
        <v>2947</v>
      </c>
      <c r="M737" s="27">
        <v>44663</v>
      </c>
      <c r="N737" s="38">
        <v>43711</v>
      </c>
      <c r="O737" s="26">
        <v>219320</v>
      </c>
      <c r="P737" s="26">
        <v>219320</v>
      </c>
      <c r="Q737" s="26">
        <f t="shared" si="11"/>
        <v>0</v>
      </c>
      <c r="R737" s="25" t="s">
        <v>107</v>
      </c>
      <c r="S737" s="25"/>
    </row>
    <row r="738" spans="1:19" x14ac:dyDescent="0.25">
      <c r="A738" s="36" t="s">
        <v>1961</v>
      </c>
      <c r="B738" s="25" t="s">
        <v>383</v>
      </c>
      <c r="C738" s="25" t="s">
        <v>2091</v>
      </c>
      <c r="D738" s="25" t="s">
        <v>2290</v>
      </c>
      <c r="E738" s="37">
        <v>1702507</v>
      </c>
      <c r="F738" s="25" t="s">
        <v>2981</v>
      </c>
      <c r="G738" s="25" t="s">
        <v>3378</v>
      </c>
      <c r="H738" s="37" t="s">
        <v>2475</v>
      </c>
      <c r="I738" s="37" t="s">
        <v>116</v>
      </c>
      <c r="J738" s="25" t="s">
        <v>106</v>
      </c>
      <c r="K738" s="25" t="s">
        <v>13</v>
      </c>
      <c r="L738" s="25" t="s">
        <v>2947</v>
      </c>
      <c r="M738" s="27">
        <v>44663</v>
      </c>
      <c r="N738" s="38">
        <v>43711</v>
      </c>
      <c r="O738" s="26">
        <v>225000</v>
      </c>
      <c r="P738" s="26">
        <v>225000</v>
      </c>
      <c r="Q738" s="26">
        <f t="shared" si="11"/>
        <v>0</v>
      </c>
      <c r="R738" s="25" t="s">
        <v>107</v>
      </c>
      <c r="S738" s="25"/>
    </row>
    <row r="739" spans="1:19" x14ac:dyDescent="0.25">
      <c r="A739" s="36" t="s">
        <v>1962</v>
      </c>
      <c r="B739" s="25" t="s">
        <v>249</v>
      </c>
      <c r="C739" s="25" t="s">
        <v>2091</v>
      </c>
      <c r="D739" s="25" t="s">
        <v>2291</v>
      </c>
      <c r="E739" s="37">
        <v>1702556</v>
      </c>
      <c r="F739" s="25" t="s">
        <v>2981</v>
      </c>
      <c r="G739" s="25" t="s">
        <v>3378</v>
      </c>
      <c r="H739" s="37" t="s">
        <v>2476</v>
      </c>
      <c r="I739" s="37" t="s">
        <v>116</v>
      </c>
      <c r="J739" s="25" t="s">
        <v>106</v>
      </c>
      <c r="K739" s="25" t="s">
        <v>13</v>
      </c>
      <c r="L739" s="25" t="s">
        <v>2947</v>
      </c>
      <c r="M739" s="27">
        <v>44663</v>
      </c>
      <c r="N739" s="38">
        <v>43734</v>
      </c>
      <c r="O739" s="26">
        <v>184127</v>
      </c>
      <c r="P739" s="26">
        <v>184127</v>
      </c>
      <c r="Q739" s="26">
        <f t="shared" si="11"/>
        <v>0</v>
      </c>
      <c r="R739" s="25" t="s">
        <v>107</v>
      </c>
      <c r="S739" s="25"/>
    </row>
    <row r="740" spans="1:19" x14ac:dyDescent="0.25">
      <c r="A740" s="36" t="s">
        <v>1963</v>
      </c>
      <c r="B740" s="25" t="s">
        <v>1718</v>
      </c>
      <c r="C740" s="25" t="s">
        <v>2091</v>
      </c>
      <c r="D740" s="25" t="s">
        <v>2292</v>
      </c>
      <c r="E740" s="37">
        <v>1800509</v>
      </c>
      <c r="F740" s="25" t="s">
        <v>2981</v>
      </c>
      <c r="G740" s="25" t="s">
        <v>3378</v>
      </c>
      <c r="H740" s="37" t="s">
        <v>2477</v>
      </c>
      <c r="I740" s="37" t="s">
        <v>116</v>
      </c>
      <c r="J740" s="25" t="s">
        <v>106</v>
      </c>
      <c r="K740" s="25" t="s">
        <v>13</v>
      </c>
      <c r="L740" s="25" t="s">
        <v>2947</v>
      </c>
      <c r="M740" s="27">
        <v>44663</v>
      </c>
      <c r="N740" s="38">
        <v>43727</v>
      </c>
      <c r="O740" s="26">
        <v>235800</v>
      </c>
      <c r="P740" s="26">
        <v>235800</v>
      </c>
      <c r="Q740" s="26">
        <f t="shared" si="11"/>
        <v>0</v>
      </c>
      <c r="R740" s="25" t="s">
        <v>107</v>
      </c>
      <c r="S740" s="25"/>
    </row>
    <row r="741" spans="1:19" x14ac:dyDescent="0.25">
      <c r="A741" s="36" t="s">
        <v>1964</v>
      </c>
      <c r="B741" s="25" t="s">
        <v>3640</v>
      </c>
      <c r="C741" s="25" t="s">
        <v>2091</v>
      </c>
      <c r="D741" s="25" t="s">
        <v>2293</v>
      </c>
      <c r="E741" s="37" t="s">
        <v>2418</v>
      </c>
      <c r="F741" s="25" t="s">
        <v>2981</v>
      </c>
      <c r="G741" s="25" t="s">
        <v>3378</v>
      </c>
      <c r="H741" s="37" t="s">
        <v>2478</v>
      </c>
      <c r="I741" s="37" t="s">
        <v>116</v>
      </c>
      <c r="J741" s="25" t="s">
        <v>106</v>
      </c>
      <c r="K741" s="25" t="s">
        <v>13</v>
      </c>
      <c r="L741" s="25" t="s">
        <v>2947</v>
      </c>
      <c r="M741" s="27">
        <v>44663</v>
      </c>
      <c r="N741" s="38">
        <v>43721</v>
      </c>
      <c r="O741" s="26">
        <v>345971</v>
      </c>
      <c r="P741" s="26">
        <v>345971</v>
      </c>
      <c r="Q741" s="26">
        <f t="shared" si="11"/>
        <v>0</v>
      </c>
      <c r="R741" s="25" t="s">
        <v>107</v>
      </c>
      <c r="S741" s="25"/>
    </row>
    <row r="742" spans="1:19" x14ac:dyDescent="0.25">
      <c r="A742" s="36" t="s">
        <v>1965</v>
      </c>
      <c r="B742" s="25" t="s">
        <v>1719</v>
      </c>
      <c r="C742" s="25" t="s">
        <v>2091</v>
      </c>
      <c r="D742" s="25" t="s">
        <v>2294</v>
      </c>
      <c r="E742" s="37">
        <v>1704084</v>
      </c>
      <c r="F742" s="25" t="s">
        <v>2981</v>
      </c>
      <c r="G742" s="25" t="s">
        <v>3378</v>
      </c>
      <c r="H742" s="37" t="s">
        <v>2479</v>
      </c>
      <c r="I742" s="37" t="s">
        <v>116</v>
      </c>
      <c r="J742" s="25" t="s">
        <v>106</v>
      </c>
      <c r="K742" s="25" t="s">
        <v>13</v>
      </c>
      <c r="L742" s="25" t="s">
        <v>2947</v>
      </c>
      <c r="M742" s="27">
        <v>44663</v>
      </c>
      <c r="N742" s="38">
        <v>43721</v>
      </c>
      <c r="O742" s="26">
        <v>0</v>
      </c>
      <c r="P742" s="26">
        <v>0</v>
      </c>
      <c r="Q742" s="26">
        <f t="shared" si="11"/>
        <v>0</v>
      </c>
      <c r="R742" s="25" t="s">
        <v>2975</v>
      </c>
      <c r="S742" s="25"/>
    </row>
    <row r="743" spans="1:19" x14ac:dyDescent="0.25">
      <c r="A743" s="36" t="s">
        <v>1966</v>
      </c>
      <c r="B743" s="25" t="s">
        <v>3640</v>
      </c>
      <c r="C743" s="25" t="s">
        <v>2091</v>
      </c>
      <c r="D743" s="25" t="s">
        <v>2295</v>
      </c>
      <c r="E743" s="37" t="s">
        <v>2418</v>
      </c>
      <c r="F743" s="25" t="s">
        <v>2981</v>
      </c>
      <c r="G743" s="25" t="s">
        <v>3378</v>
      </c>
      <c r="H743" s="37" t="s">
        <v>2480</v>
      </c>
      <c r="I743" s="37" t="s">
        <v>116</v>
      </c>
      <c r="J743" s="25" t="s">
        <v>106</v>
      </c>
      <c r="K743" s="25" t="s">
        <v>13</v>
      </c>
      <c r="L743" s="25" t="s">
        <v>2947</v>
      </c>
      <c r="M743" s="27">
        <v>44663</v>
      </c>
      <c r="N743" s="38">
        <v>43721</v>
      </c>
      <c r="O743" s="26">
        <v>225000</v>
      </c>
      <c r="P743" s="26">
        <v>225000</v>
      </c>
      <c r="Q743" s="26">
        <f t="shared" si="11"/>
        <v>0</v>
      </c>
      <c r="R743" s="25" t="s">
        <v>107</v>
      </c>
      <c r="S743" s="25"/>
    </row>
    <row r="744" spans="1:19" x14ac:dyDescent="0.25">
      <c r="A744" s="36" t="s">
        <v>1967</v>
      </c>
      <c r="B744" s="25" t="s">
        <v>1701</v>
      </c>
      <c r="C744" s="25" t="s">
        <v>2091</v>
      </c>
      <c r="D744" s="25" t="s">
        <v>2296</v>
      </c>
      <c r="E744" s="37">
        <v>1702246</v>
      </c>
      <c r="F744" s="25" t="s">
        <v>2981</v>
      </c>
      <c r="G744" s="25" t="s">
        <v>3378</v>
      </c>
      <c r="H744" s="37" t="s">
        <v>2481</v>
      </c>
      <c r="I744" s="37" t="s">
        <v>116</v>
      </c>
      <c r="J744" s="25" t="s">
        <v>106</v>
      </c>
      <c r="K744" s="25" t="s">
        <v>13</v>
      </c>
      <c r="L744" s="25" t="s">
        <v>2947</v>
      </c>
      <c r="M744" s="27">
        <v>44663</v>
      </c>
      <c r="N744" s="38">
        <v>43711</v>
      </c>
      <c r="O744" s="26">
        <v>385000</v>
      </c>
      <c r="P744" s="26">
        <v>385000</v>
      </c>
      <c r="Q744" s="26">
        <f t="shared" si="11"/>
        <v>0</v>
      </c>
      <c r="R744" s="25" t="s">
        <v>107</v>
      </c>
      <c r="S744" s="25"/>
    </row>
    <row r="745" spans="1:19" x14ac:dyDescent="0.25">
      <c r="A745" s="36" t="s">
        <v>1968</v>
      </c>
      <c r="B745" s="25" t="s">
        <v>249</v>
      </c>
      <c r="C745" s="25" t="s">
        <v>2091</v>
      </c>
      <c r="D745" s="25" t="s">
        <v>2297</v>
      </c>
      <c r="E745" s="37">
        <v>1702556</v>
      </c>
      <c r="F745" s="25" t="s">
        <v>2981</v>
      </c>
      <c r="G745" s="25" t="s">
        <v>3378</v>
      </c>
      <c r="H745" s="37" t="s">
        <v>2482</v>
      </c>
      <c r="I745" s="37" t="s">
        <v>116</v>
      </c>
      <c r="J745" s="25" t="s">
        <v>106</v>
      </c>
      <c r="K745" s="25" t="s">
        <v>13</v>
      </c>
      <c r="L745" s="25" t="s">
        <v>2947</v>
      </c>
      <c r="M745" s="27">
        <v>44663</v>
      </c>
      <c r="N745" s="38">
        <v>43731</v>
      </c>
      <c r="O745" s="26">
        <v>439000</v>
      </c>
      <c r="P745" s="26">
        <v>439000</v>
      </c>
      <c r="Q745" s="26">
        <f t="shared" si="11"/>
        <v>0</v>
      </c>
      <c r="R745" s="25" t="s">
        <v>107</v>
      </c>
      <c r="S745" s="25"/>
    </row>
    <row r="746" spans="1:19" x14ac:dyDescent="0.25">
      <c r="A746" s="36" t="s">
        <v>1969</v>
      </c>
      <c r="B746" s="25" t="s">
        <v>388</v>
      </c>
      <c r="C746" s="25" t="s">
        <v>2091</v>
      </c>
      <c r="D746" s="25" t="s">
        <v>2298</v>
      </c>
      <c r="E746" s="37">
        <v>1800199</v>
      </c>
      <c r="F746" s="25" t="s">
        <v>2981</v>
      </c>
      <c r="G746" s="25" t="s">
        <v>3378</v>
      </c>
      <c r="H746" s="37" t="s">
        <v>2483</v>
      </c>
      <c r="I746" s="37" t="s">
        <v>116</v>
      </c>
      <c r="J746" s="25" t="s">
        <v>106</v>
      </c>
      <c r="K746" s="25" t="s">
        <v>13</v>
      </c>
      <c r="L746" s="25" t="s">
        <v>2947</v>
      </c>
      <c r="M746" s="27">
        <v>44663</v>
      </c>
      <c r="N746" s="38">
        <v>43714</v>
      </c>
      <c r="O746" s="26">
        <v>258000</v>
      </c>
      <c r="P746" s="26">
        <v>258000</v>
      </c>
      <c r="Q746" s="26">
        <f t="shared" si="11"/>
        <v>0</v>
      </c>
      <c r="R746" s="25" t="s">
        <v>107</v>
      </c>
      <c r="S746" s="25"/>
    </row>
    <row r="747" spans="1:19" x14ac:dyDescent="0.25">
      <c r="A747" s="36" t="s">
        <v>1970</v>
      </c>
      <c r="B747" s="25" t="s">
        <v>771</v>
      </c>
      <c r="C747" s="25" t="s">
        <v>2091</v>
      </c>
      <c r="D747" s="25" t="s">
        <v>2299</v>
      </c>
      <c r="E747" s="37">
        <v>1702914</v>
      </c>
      <c r="F747" s="25" t="s">
        <v>2981</v>
      </c>
      <c r="G747" s="25" t="s">
        <v>3378</v>
      </c>
      <c r="H747" s="37" t="s">
        <v>2484</v>
      </c>
      <c r="I747" s="37" t="s">
        <v>116</v>
      </c>
      <c r="J747" s="25" t="s">
        <v>106</v>
      </c>
      <c r="K747" s="25" t="s">
        <v>13</v>
      </c>
      <c r="L747" s="25" t="s">
        <v>2947</v>
      </c>
      <c r="M747" s="27">
        <v>44663</v>
      </c>
      <c r="N747" s="38">
        <v>43733</v>
      </c>
      <c r="O747" s="26">
        <v>291500</v>
      </c>
      <c r="P747" s="26">
        <v>291500</v>
      </c>
      <c r="Q747" s="26">
        <f t="shared" si="11"/>
        <v>0</v>
      </c>
      <c r="R747" s="25" t="s">
        <v>107</v>
      </c>
      <c r="S747" s="25"/>
    </row>
    <row r="748" spans="1:19" x14ac:dyDescent="0.25">
      <c r="A748" s="36" t="s">
        <v>1971</v>
      </c>
      <c r="B748" s="25" t="s">
        <v>917</v>
      </c>
      <c r="C748" s="25" t="s">
        <v>2091</v>
      </c>
      <c r="D748" s="25" t="s">
        <v>2300</v>
      </c>
      <c r="E748" s="37">
        <v>1800577</v>
      </c>
      <c r="F748" s="25" t="s">
        <v>2981</v>
      </c>
      <c r="G748" s="25" t="s">
        <v>3378</v>
      </c>
      <c r="H748" s="37" t="s">
        <v>2485</v>
      </c>
      <c r="I748" s="37" t="s">
        <v>116</v>
      </c>
      <c r="J748" s="25" t="s">
        <v>106</v>
      </c>
      <c r="K748" s="25" t="s">
        <v>13</v>
      </c>
      <c r="L748" s="25" t="s">
        <v>2947</v>
      </c>
      <c r="M748" s="27">
        <v>44663</v>
      </c>
      <c r="N748" s="38">
        <v>43713</v>
      </c>
      <c r="O748" s="26">
        <v>140000</v>
      </c>
      <c r="P748" s="26">
        <v>140000</v>
      </c>
      <c r="Q748" s="26">
        <f t="shared" si="11"/>
        <v>0</v>
      </c>
      <c r="R748" s="25" t="s">
        <v>107</v>
      </c>
      <c r="S748" s="25"/>
    </row>
    <row r="749" spans="1:19" x14ac:dyDescent="0.25">
      <c r="A749" s="36" t="s">
        <v>1972</v>
      </c>
      <c r="B749" s="25" t="s">
        <v>295</v>
      </c>
      <c r="C749" s="25" t="s">
        <v>2091</v>
      </c>
      <c r="D749" s="25" t="s">
        <v>2301</v>
      </c>
      <c r="E749" s="37">
        <v>1602717</v>
      </c>
      <c r="F749" s="25" t="s">
        <v>2981</v>
      </c>
      <c r="G749" s="25" t="s">
        <v>3378</v>
      </c>
      <c r="H749" s="37" t="s">
        <v>2486</v>
      </c>
      <c r="I749" s="37" t="s">
        <v>116</v>
      </c>
      <c r="J749" s="25" t="s">
        <v>106</v>
      </c>
      <c r="K749" s="25" t="s">
        <v>13</v>
      </c>
      <c r="L749" s="25" t="s">
        <v>2947</v>
      </c>
      <c r="M749" s="27">
        <v>44663</v>
      </c>
      <c r="N749" s="38">
        <v>43711</v>
      </c>
      <c r="O749" s="26">
        <v>380000</v>
      </c>
      <c r="P749" s="26">
        <v>380000</v>
      </c>
      <c r="Q749" s="26">
        <f t="shared" si="11"/>
        <v>0</v>
      </c>
      <c r="R749" s="25" t="s">
        <v>107</v>
      </c>
      <c r="S749" s="25"/>
    </row>
    <row r="750" spans="1:19" x14ac:dyDescent="0.25">
      <c r="A750" s="36" t="s">
        <v>1973</v>
      </c>
      <c r="B750" s="25" t="s">
        <v>430</v>
      </c>
      <c r="C750" s="25" t="s">
        <v>2091</v>
      </c>
      <c r="D750" s="25" t="s">
        <v>2302</v>
      </c>
      <c r="E750" s="37">
        <v>1702404</v>
      </c>
      <c r="F750" s="25" t="s">
        <v>2981</v>
      </c>
      <c r="G750" s="25" t="s">
        <v>3378</v>
      </c>
      <c r="H750" s="37" t="s">
        <v>2487</v>
      </c>
      <c r="I750" s="37" t="s">
        <v>116</v>
      </c>
      <c r="J750" s="25" t="s">
        <v>106</v>
      </c>
      <c r="K750" s="25" t="s">
        <v>13</v>
      </c>
      <c r="L750" s="25" t="s">
        <v>2947</v>
      </c>
      <c r="M750" s="27">
        <v>44663</v>
      </c>
      <c r="N750" s="38">
        <v>43711</v>
      </c>
      <c r="O750" s="26">
        <v>422000</v>
      </c>
      <c r="P750" s="26">
        <v>422000</v>
      </c>
      <c r="Q750" s="26">
        <f t="shared" si="11"/>
        <v>0</v>
      </c>
      <c r="R750" s="25" t="s">
        <v>107</v>
      </c>
      <c r="S750" s="25"/>
    </row>
    <row r="751" spans="1:19" x14ac:dyDescent="0.25">
      <c r="A751" s="36" t="s">
        <v>1974</v>
      </c>
      <c r="B751" s="25" t="s">
        <v>379</v>
      </c>
      <c r="C751" s="25" t="s">
        <v>2091</v>
      </c>
      <c r="D751" s="25" t="s">
        <v>2303</v>
      </c>
      <c r="E751" s="37">
        <v>1702572</v>
      </c>
      <c r="F751" s="25" t="s">
        <v>2981</v>
      </c>
      <c r="G751" s="25" t="s">
        <v>3378</v>
      </c>
      <c r="H751" s="37" t="s">
        <v>2488</v>
      </c>
      <c r="I751" s="37" t="s">
        <v>116</v>
      </c>
      <c r="J751" s="25" t="s">
        <v>106</v>
      </c>
      <c r="K751" s="25" t="s">
        <v>13</v>
      </c>
      <c r="L751" s="25" t="s">
        <v>2947</v>
      </c>
      <c r="M751" s="27">
        <v>44663</v>
      </c>
      <c r="N751" s="38">
        <v>43721</v>
      </c>
      <c r="O751" s="26">
        <v>160000</v>
      </c>
      <c r="P751" s="26">
        <v>160000</v>
      </c>
      <c r="Q751" s="26">
        <f t="shared" si="11"/>
        <v>0</v>
      </c>
      <c r="R751" s="25" t="s">
        <v>107</v>
      </c>
      <c r="S751" s="25"/>
    </row>
    <row r="752" spans="1:19" x14ac:dyDescent="0.25">
      <c r="A752" s="36" t="s">
        <v>1975</v>
      </c>
      <c r="B752" s="25" t="s">
        <v>379</v>
      </c>
      <c r="C752" s="25" t="s">
        <v>2091</v>
      </c>
      <c r="D752" s="25" t="s">
        <v>2304</v>
      </c>
      <c r="E752" s="37">
        <v>1702572</v>
      </c>
      <c r="F752" s="25" t="s">
        <v>2981</v>
      </c>
      <c r="G752" s="25" t="s">
        <v>3378</v>
      </c>
      <c r="H752" s="37" t="s">
        <v>2489</v>
      </c>
      <c r="I752" s="37" t="s">
        <v>116</v>
      </c>
      <c r="J752" s="25" t="s">
        <v>106</v>
      </c>
      <c r="K752" s="25" t="s">
        <v>13</v>
      </c>
      <c r="L752" s="25" t="s">
        <v>2947</v>
      </c>
      <c r="M752" s="27">
        <v>44663</v>
      </c>
      <c r="N752" s="38">
        <v>43713</v>
      </c>
      <c r="O752" s="26">
        <v>154988.48000000001</v>
      </c>
      <c r="P752" s="26">
        <v>154988.48000000001</v>
      </c>
      <c r="Q752" s="26">
        <f t="shared" si="11"/>
        <v>0</v>
      </c>
      <c r="R752" s="25" t="s">
        <v>107</v>
      </c>
      <c r="S752" s="25"/>
    </row>
    <row r="753" spans="1:19" x14ac:dyDescent="0.25">
      <c r="A753" s="36" t="s">
        <v>1976</v>
      </c>
      <c r="B753" s="25" t="s">
        <v>295</v>
      </c>
      <c r="C753" s="25" t="s">
        <v>2091</v>
      </c>
      <c r="D753" s="25" t="s">
        <v>2305</v>
      </c>
      <c r="E753" s="37">
        <v>1602717</v>
      </c>
      <c r="F753" s="25" t="s">
        <v>2981</v>
      </c>
      <c r="G753" s="25" t="s">
        <v>3378</v>
      </c>
      <c r="H753" s="37" t="s">
        <v>2490</v>
      </c>
      <c r="I753" s="37" t="s">
        <v>116</v>
      </c>
      <c r="J753" s="25" t="s">
        <v>106</v>
      </c>
      <c r="K753" s="25" t="s">
        <v>13</v>
      </c>
      <c r="L753" s="25" t="s">
        <v>2947</v>
      </c>
      <c r="M753" s="27">
        <v>44663</v>
      </c>
      <c r="N753" s="38">
        <v>43713</v>
      </c>
      <c r="O753" s="26">
        <v>375000</v>
      </c>
      <c r="P753" s="26">
        <v>375000</v>
      </c>
      <c r="Q753" s="26">
        <f t="shared" si="11"/>
        <v>0</v>
      </c>
      <c r="R753" s="25" t="s">
        <v>107</v>
      </c>
      <c r="S753" s="25"/>
    </row>
    <row r="754" spans="1:19" x14ac:dyDescent="0.25">
      <c r="A754" s="36" t="s">
        <v>1977</v>
      </c>
      <c r="B754" s="25" t="s">
        <v>1720</v>
      </c>
      <c r="C754" s="25" t="s">
        <v>2091</v>
      </c>
      <c r="D754" s="25" t="s">
        <v>2306</v>
      </c>
      <c r="E754" s="37" t="s">
        <v>2422</v>
      </c>
      <c r="F754" s="25" t="s">
        <v>2981</v>
      </c>
      <c r="G754" s="25" t="s">
        <v>3378</v>
      </c>
      <c r="H754" s="37" t="s">
        <v>2491</v>
      </c>
      <c r="I754" s="37" t="s">
        <v>116</v>
      </c>
      <c r="J754" s="25" t="s">
        <v>106</v>
      </c>
      <c r="K754" s="25" t="s">
        <v>13</v>
      </c>
      <c r="L754" s="25" t="s">
        <v>2947</v>
      </c>
      <c r="M754" s="27">
        <v>44663</v>
      </c>
      <c r="N754" s="38">
        <v>43711</v>
      </c>
      <c r="O754" s="26">
        <v>234000</v>
      </c>
      <c r="P754" s="26">
        <v>234000</v>
      </c>
      <c r="Q754" s="26">
        <f t="shared" si="11"/>
        <v>0</v>
      </c>
      <c r="R754" s="25" t="s">
        <v>107</v>
      </c>
      <c r="S754" s="25"/>
    </row>
    <row r="755" spans="1:19" x14ac:dyDescent="0.25">
      <c r="A755" s="36" t="s">
        <v>1978</v>
      </c>
      <c r="B755" s="25" t="s">
        <v>1721</v>
      </c>
      <c r="C755" s="25" t="s">
        <v>2091</v>
      </c>
      <c r="D755" s="25" t="s">
        <v>2307</v>
      </c>
      <c r="E755" s="37">
        <v>1602356</v>
      </c>
      <c r="F755" s="25" t="s">
        <v>2981</v>
      </c>
      <c r="G755" s="25" t="s">
        <v>3378</v>
      </c>
      <c r="H755" s="37" t="s">
        <v>2492</v>
      </c>
      <c r="I755" s="37" t="s">
        <v>116</v>
      </c>
      <c r="J755" s="25" t="s">
        <v>106</v>
      </c>
      <c r="K755" s="25" t="s">
        <v>13</v>
      </c>
      <c r="L755" s="25" t="s">
        <v>2947</v>
      </c>
      <c r="M755" s="27">
        <v>44663</v>
      </c>
      <c r="N755" s="38">
        <v>43713</v>
      </c>
      <c r="O755" s="26">
        <v>180000</v>
      </c>
      <c r="P755" s="26">
        <v>180000</v>
      </c>
      <c r="Q755" s="26">
        <f t="shared" si="11"/>
        <v>0</v>
      </c>
      <c r="R755" s="25" t="s">
        <v>107</v>
      </c>
      <c r="S755" s="25"/>
    </row>
    <row r="756" spans="1:19" x14ac:dyDescent="0.25">
      <c r="A756" s="36" t="s">
        <v>1979</v>
      </c>
      <c r="B756" s="25" t="s">
        <v>270</v>
      </c>
      <c r="C756" s="25" t="s">
        <v>2091</v>
      </c>
      <c r="D756" s="25" t="s">
        <v>2308</v>
      </c>
      <c r="E756" s="37">
        <v>1702466</v>
      </c>
      <c r="F756" s="25" t="s">
        <v>2981</v>
      </c>
      <c r="G756" s="25" t="s">
        <v>3378</v>
      </c>
      <c r="H756" s="37" t="s">
        <v>2493</v>
      </c>
      <c r="I756" s="37" t="s">
        <v>116</v>
      </c>
      <c r="J756" s="25" t="s">
        <v>106</v>
      </c>
      <c r="K756" s="25" t="s">
        <v>13</v>
      </c>
      <c r="L756" s="25" t="s">
        <v>2947</v>
      </c>
      <c r="M756" s="27">
        <v>44663</v>
      </c>
      <c r="N756" s="38">
        <v>43711</v>
      </c>
      <c r="O756" s="26">
        <v>350000</v>
      </c>
      <c r="P756" s="26">
        <v>350000</v>
      </c>
      <c r="Q756" s="26">
        <f t="shared" si="11"/>
        <v>0</v>
      </c>
      <c r="R756" s="25" t="s">
        <v>107</v>
      </c>
      <c r="S756" s="25"/>
    </row>
    <row r="757" spans="1:19" x14ac:dyDescent="0.25">
      <c r="A757" s="36" t="s">
        <v>1980</v>
      </c>
      <c r="B757" s="25" t="s">
        <v>252</v>
      </c>
      <c r="C757" s="25" t="s">
        <v>2091</v>
      </c>
      <c r="D757" s="25" t="s">
        <v>2309</v>
      </c>
      <c r="E757" s="37">
        <v>1703107</v>
      </c>
      <c r="F757" s="25" t="s">
        <v>2981</v>
      </c>
      <c r="G757" s="25" t="s">
        <v>3378</v>
      </c>
      <c r="H757" s="37" t="s">
        <v>2494</v>
      </c>
      <c r="I757" s="37" t="s">
        <v>116</v>
      </c>
      <c r="J757" s="25" t="s">
        <v>106</v>
      </c>
      <c r="K757" s="25" t="s">
        <v>13</v>
      </c>
      <c r="L757" s="25" t="s">
        <v>2947</v>
      </c>
      <c r="M757" s="27">
        <v>44663</v>
      </c>
      <c r="N757" s="38">
        <v>43711</v>
      </c>
      <c r="O757" s="26">
        <v>267000</v>
      </c>
      <c r="P757" s="26">
        <v>267000</v>
      </c>
      <c r="Q757" s="26">
        <f t="shared" si="11"/>
        <v>0</v>
      </c>
      <c r="R757" s="25" t="s">
        <v>107</v>
      </c>
      <c r="S757" s="25"/>
    </row>
    <row r="758" spans="1:19" x14ac:dyDescent="0.25">
      <c r="A758" s="36" t="s">
        <v>1981</v>
      </c>
      <c r="B758" s="25" t="s">
        <v>1722</v>
      </c>
      <c r="C758" s="25" t="s">
        <v>2091</v>
      </c>
      <c r="D758" s="25" t="s">
        <v>2310</v>
      </c>
      <c r="E758" s="37" t="s">
        <v>2423</v>
      </c>
      <c r="F758" s="25" t="s">
        <v>2981</v>
      </c>
      <c r="G758" s="25" t="s">
        <v>3378</v>
      </c>
      <c r="H758" s="37" t="s">
        <v>2495</v>
      </c>
      <c r="I758" s="37" t="s">
        <v>116</v>
      </c>
      <c r="J758" s="25" t="s">
        <v>106</v>
      </c>
      <c r="K758" s="25" t="s">
        <v>13</v>
      </c>
      <c r="L758" s="25" t="s">
        <v>2947</v>
      </c>
      <c r="M758" s="27">
        <v>44663</v>
      </c>
      <c r="N758" s="38">
        <v>43719</v>
      </c>
      <c r="O758" s="26">
        <v>457000</v>
      </c>
      <c r="P758" s="26">
        <v>457000</v>
      </c>
      <c r="Q758" s="26">
        <f t="shared" si="11"/>
        <v>0</v>
      </c>
      <c r="R758" s="25" t="s">
        <v>107</v>
      </c>
      <c r="S758" s="25"/>
    </row>
    <row r="759" spans="1:19" x14ac:dyDescent="0.25">
      <c r="A759" s="36" t="s">
        <v>1982</v>
      </c>
      <c r="B759" s="25" t="s">
        <v>430</v>
      </c>
      <c r="C759" s="25" t="s">
        <v>2091</v>
      </c>
      <c r="D759" s="25" t="s">
        <v>2311</v>
      </c>
      <c r="E759" s="37">
        <v>1702404</v>
      </c>
      <c r="F759" s="25" t="s">
        <v>2981</v>
      </c>
      <c r="G759" s="25" t="s">
        <v>3378</v>
      </c>
      <c r="H759" s="37" t="s">
        <v>2496</v>
      </c>
      <c r="I759" s="37" t="s">
        <v>116</v>
      </c>
      <c r="J759" s="25" t="s">
        <v>106</v>
      </c>
      <c r="K759" s="25" t="s">
        <v>13</v>
      </c>
      <c r="L759" s="25" t="s">
        <v>2947</v>
      </c>
      <c r="M759" s="27">
        <v>44663</v>
      </c>
      <c r="N759" s="38">
        <v>43711</v>
      </c>
      <c r="O759" s="26">
        <v>378656.77</v>
      </c>
      <c r="P759" s="26">
        <v>378656.77</v>
      </c>
      <c r="Q759" s="26">
        <f t="shared" si="11"/>
        <v>0</v>
      </c>
      <c r="R759" s="25" t="s">
        <v>107</v>
      </c>
      <c r="S759" s="25"/>
    </row>
    <row r="760" spans="1:19" x14ac:dyDescent="0.25">
      <c r="A760" s="36" t="s">
        <v>1983</v>
      </c>
      <c r="B760" s="25" t="s">
        <v>238</v>
      </c>
      <c r="C760" s="25" t="s">
        <v>2091</v>
      </c>
      <c r="D760" s="25" t="s">
        <v>2312</v>
      </c>
      <c r="E760" s="37">
        <v>1702535</v>
      </c>
      <c r="F760" s="25" t="s">
        <v>2981</v>
      </c>
      <c r="G760" s="25" t="s">
        <v>3378</v>
      </c>
      <c r="H760" s="37" t="s">
        <v>2497</v>
      </c>
      <c r="I760" s="37" t="s">
        <v>116</v>
      </c>
      <c r="J760" s="25" t="s">
        <v>106</v>
      </c>
      <c r="K760" s="25" t="s">
        <v>13</v>
      </c>
      <c r="L760" s="25" t="s">
        <v>2947</v>
      </c>
      <c r="M760" s="27">
        <v>44663</v>
      </c>
      <c r="N760" s="38">
        <v>43711</v>
      </c>
      <c r="O760" s="26">
        <v>155000</v>
      </c>
      <c r="P760" s="26">
        <v>155000</v>
      </c>
      <c r="Q760" s="26">
        <f t="shared" si="11"/>
        <v>0</v>
      </c>
      <c r="R760" s="25" t="s">
        <v>107</v>
      </c>
      <c r="S760" s="25"/>
    </row>
    <row r="761" spans="1:19" x14ac:dyDescent="0.25">
      <c r="A761" s="36" t="s">
        <v>1984</v>
      </c>
      <c r="B761" s="25" t="s">
        <v>411</v>
      </c>
      <c r="C761" s="25" t="s">
        <v>2091</v>
      </c>
      <c r="D761" s="25" t="s">
        <v>2313</v>
      </c>
      <c r="E761" s="37">
        <v>1704119</v>
      </c>
      <c r="F761" s="25" t="s">
        <v>2981</v>
      </c>
      <c r="G761" s="25" t="s">
        <v>3378</v>
      </c>
      <c r="H761" s="37" t="s">
        <v>2498</v>
      </c>
      <c r="I761" s="37" t="s">
        <v>116</v>
      </c>
      <c r="J761" s="25" t="s">
        <v>106</v>
      </c>
      <c r="K761" s="25" t="s">
        <v>13</v>
      </c>
      <c r="L761" s="25" t="s">
        <v>2947</v>
      </c>
      <c r="M761" s="27">
        <v>44663</v>
      </c>
      <c r="N761" s="38">
        <v>43711</v>
      </c>
      <c r="O761" s="26">
        <v>422000</v>
      </c>
      <c r="P761" s="26">
        <v>422000</v>
      </c>
      <c r="Q761" s="26">
        <f t="shared" si="11"/>
        <v>0</v>
      </c>
      <c r="R761" s="25" t="s">
        <v>107</v>
      </c>
      <c r="S761" s="25"/>
    </row>
    <row r="762" spans="1:19" x14ac:dyDescent="0.25">
      <c r="A762" s="36" t="s">
        <v>1985</v>
      </c>
      <c r="B762" s="25" t="s">
        <v>1695</v>
      </c>
      <c r="C762" s="25" t="s">
        <v>2091</v>
      </c>
      <c r="D762" s="25" t="s">
        <v>2314</v>
      </c>
      <c r="E762" s="37" t="s">
        <v>226</v>
      </c>
      <c r="F762" s="25" t="s">
        <v>2981</v>
      </c>
      <c r="G762" s="25" t="s">
        <v>3378</v>
      </c>
      <c r="H762" s="37" t="s">
        <v>2499</v>
      </c>
      <c r="I762" s="37" t="s">
        <v>116</v>
      </c>
      <c r="J762" s="25" t="s">
        <v>106</v>
      </c>
      <c r="K762" s="25" t="s">
        <v>13</v>
      </c>
      <c r="L762" s="25" t="s">
        <v>2947</v>
      </c>
      <c r="M762" s="27">
        <v>44663</v>
      </c>
      <c r="N762" s="38">
        <v>43713</v>
      </c>
      <c r="O762" s="26">
        <v>253500</v>
      </c>
      <c r="P762" s="26">
        <v>253500</v>
      </c>
      <c r="Q762" s="26">
        <f t="shared" si="11"/>
        <v>0</v>
      </c>
      <c r="R762" s="25" t="s">
        <v>107</v>
      </c>
      <c r="S762" s="25"/>
    </row>
    <row r="763" spans="1:19" x14ac:dyDescent="0.25">
      <c r="A763" s="36" t="s">
        <v>1986</v>
      </c>
      <c r="B763" s="25" t="s">
        <v>700</v>
      </c>
      <c r="C763" s="25" t="s">
        <v>2091</v>
      </c>
      <c r="D763" s="25" t="s">
        <v>2315</v>
      </c>
      <c r="E763" s="37">
        <v>1800229</v>
      </c>
      <c r="F763" s="25" t="s">
        <v>2981</v>
      </c>
      <c r="G763" s="25" t="s">
        <v>3378</v>
      </c>
      <c r="H763" s="37" t="s">
        <v>2500</v>
      </c>
      <c r="I763" s="37" t="s">
        <v>116</v>
      </c>
      <c r="J763" s="25" t="s">
        <v>106</v>
      </c>
      <c r="K763" s="25" t="s">
        <v>13</v>
      </c>
      <c r="L763" s="25" t="s">
        <v>2947</v>
      </c>
      <c r="M763" s="27">
        <v>44663</v>
      </c>
      <c r="N763" s="38">
        <v>43711</v>
      </c>
      <c r="O763" s="26">
        <v>732000</v>
      </c>
      <c r="P763" s="26">
        <v>732000</v>
      </c>
      <c r="Q763" s="26">
        <f t="shared" si="11"/>
        <v>0</v>
      </c>
      <c r="R763" s="25" t="s">
        <v>107</v>
      </c>
      <c r="S763" s="25"/>
    </row>
    <row r="764" spans="1:19" x14ac:dyDescent="0.25">
      <c r="A764" s="36" t="s">
        <v>1987</v>
      </c>
      <c r="B764" s="25" t="s">
        <v>1701</v>
      </c>
      <c r="C764" s="25" t="s">
        <v>2091</v>
      </c>
      <c r="D764" s="25" t="s">
        <v>2316</v>
      </c>
      <c r="E764" s="37">
        <v>1702246</v>
      </c>
      <c r="F764" s="25" t="s">
        <v>2981</v>
      </c>
      <c r="G764" s="25" t="s">
        <v>3378</v>
      </c>
      <c r="H764" s="37" t="s">
        <v>2501</v>
      </c>
      <c r="I764" s="37" t="s">
        <v>116</v>
      </c>
      <c r="J764" s="25" t="s">
        <v>106</v>
      </c>
      <c r="K764" s="25" t="s">
        <v>13</v>
      </c>
      <c r="L764" s="25" t="s">
        <v>2947</v>
      </c>
      <c r="M764" s="27">
        <v>44663</v>
      </c>
      <c r="N764" s="38">
        <v>43714</v>
      </c>
      <c r="O764" s="26">
        <v>108407.75</v>
      </c>
      <c r="P764" s="26">
        <v>108407.75</v>
      </c>
      <c r="Q764" s="26">
        <f t="shared" si="11"/>
        <v>0</v>
      </c>
      <c r="R764" s="25" t="s">
        <v>107</v>
      </c>
      <c r="S764" s="25"/>
    </row>
    <row r="765" spans="1:19" x14ac:dyDescent="0.25">
      <c r="A765" s="36" t="s">
        <v>1988</v>
      </c>
      <c r="B765" s="25" t="s">
        <v>270</v>
      </c>
      <c r="C765" s="25" t="s">
        <v>2091</v>
      </c>
      <c r="D765" s="25" t="s">
        <v>2317</v>
      </c>
      <c r="E765" s="37">
        <v>1702466</v>
      </c>
      <c r="F765" s="25" t="s">
        <v>2981</v>
      </c>
      <c r="G765" s="25" t="s">
        <v>3378</v>
      </c>
      <c r="H765" s="37" t="s">
        <v>2502</v>
      </c>
      <c r="I765" s="37" t="s">
        <v>116</v>
      </c>
      <c r="J765" s="25" t="s">
        <v>106</v>
      </c>
      <c r="K765" s="25" t="s">
        <v>13</v>
      </c>
      <c r="L765" s="25" t="s">
        <v>2947</v>
      </c>
      <c r="M765" s="27">
        <v>44663</v>
      </c>
      <c r="N765" s="38">
        <v>43734</v>
      </c>
      <c r="O765" s="26">
        <v>400000</v>
      </c>
      <c r="P765" s="26">
        <v>400000</v>
      </c>
      <c r="Q765" s="26">
        <f t="shared" si="11"/>
        <v>0</v>
      </c>
      <c r="R765" s="25" t="s">
        <v>107</v>
      </c>
      <c r="S765" s="25"/>
    </row>
    <row r="766" spans="1:19" x14ac:dyDescent="0.25">
      <c r="A766" s="36" t="s">
        <v>1989</v>
      </c>
      <c r="B766" s="25" t="s">
        <v>1712</v>
      </c>
      <c r="C766" s="25" t="s">
        <v>2091</v>
      </c>
      <c r="D766" s="25" t="s">
        <v>2318</v>
      </c>
      <c r="E766" s="37" t="s">
        <v>777</v>
      </c>
      <c r="F766" s="25" t="s">
        <v>2981</v>
      </c>
      <c r="G766" s="25" t="s">
        <v>3378</v>
      </c>
      <c r="H766" s="37" t="s">
        <v>2503</v>
      </c>
      <c r="I766" s="37" t="s">
        <v>116</v>
      </c>
      <c r="J766" s="25" t="s">
        <v>106</v>
      </c>
      <c r="K766" s="25" t="s">
        <v>13</v>
      </c>
      <c r="L766" s="25" t="s">
        <v>2947</v>
      </c>
      <c r="M766" s="27">
        <v>44663</v>
      </c>
      <c r="N766" s="38">
        <v>43733</v>
      </c>
      <c r="O766" s="26">
        <v>800000</v>
      </c>
      <c r="P766" s="26">
        <v>800000</v>
      </c>
      <c r="Q766" s="26">
        <f t="shared" si="11"/>
        <v>0</v>
      </c>
      <c r="R766" s="25" t="s">
        <v>107</v>
      </c>
      <c r="S766" s="25"/>
    </row>
    <row r="767" spans="1:19" x14ac:dyDescent="0.25">
      <c r="A767" s="36" t="s">
        <v>1990</v>
      </c>
      <c r="B767" s="25" t="s">
        <v>249</v>
      </c>
      <c r="C767" s="25" t="s">
        <v>2091</v>
      </c>
      <c r="D767" s="25" t="s">
        <v>2319</v>
      </c>
      <c r="E767" s="37">
        <v>1702556</v>
      </c>
      <c r="F767" s="25" t="s">
        <v>2981</v>
      </c>
      <c r="G767" s="25" t="s">
        <v>3378</v>
      </c>
      <c r="H767" s="37" t="s">
        <v>2504</v>
      </c>
      <c r="I767" s="37" t="s">
        <v>116</v>
      </c>
      <c r="J767" s="25" t="s">
        <v>106</v>
      </c>
      <c r="K767" s="25" t="s">
        <v>13</v>
      </c>
      <c r="L767" s="25" t="s">
        <v>2947</v>
      </c>
      <c r="M767" s="27">
        <v>44663</v>
      </c>
      <c r="N767" s="38">
        <v>43733</v>
      </c>
      <c r="O767" s="26">
        <v>360000</v>
      </c>
      <c r="P767" s="26">
        <v>360000</v>
      </c>
      <c r="Q767" s="26">
        <f t="shared" si="11"/>
        <v>0</v>
      </c>
      <c r="R767" s="25" t="s">
        <v>107</v>
      </c>
      <c r="S767" s="25"/>
    </row>
    <row r="768" spans="1:19" x14ac:dyDescent="0.25">
      <c r="A768" s="36" t="s">
        <v>1991</v>
      </c>
      <c r="B768" s="25" t="s">
        <v>432</v>
      </c>
      <c r="C768" s="25" t="s">
        <v>2091</v>
      </c>
      <c r="D768" s="25" t="s">
        <v>2320</v>
      </c>
      <c r="E768" s="37">
        <v>1702512</v>
      </c>
      <c r="F768" s="25" t="s">
        <v>2981</v>
      </c>
      <c r="G768" s="25" t="s">
        <v>3378</v>
      </c>
      <c r="H768" s="37" t="s">
        <v>2505</v>
      </c>
      <c r="I768" s="37" t="s">
        <v>116</v>
      </c>
      <c r="J768" s="25" t="s">
        <v>106</v>
      </c>
      <c r="K768" s="25" t="s">
        <v>13</v>
      </c>
      <c r="L768" s="25" t="s">
        <v>2947</v>
      </c>
      <c r="M768" s="27">
        <v>44663</v>
      </c>
      <c r="N768" s="38">
        <v>43711</v>
      </c>
      <c r="O768" s="26">
        <v>384000</v>
      </c>
      <c r="P768" s="26">
        <v>384000</v>
      </c>
      <c r="Q768" s="26">
        <f t="shared" si="11"/>
        <v>0</v>
      </c>
      <c r="R768" s="25" t="s">
        <v>107</v>
      </c>
      <c r="S768" s="25"/>
    </row>
    <row r="769" spans="1:19" x14ac:dyDescent="0.25">
      <c r="A769" s="36" t="s">
        <v>1992</v>
      </c>
      <c r="B769" s="25" t="s">
        <v>432</v>
      </c>
      <c r="C769" s="25" t="s">
        <v>2091</v>
      </c>
      <c r="D769" s="25" t="s">
        <v>2321</v>
      </c>
      <c r="E769" s="37">
        <v>1702512</v>
      </c>
      <c r="F769" s="25" t="s">
        <v>2981</v>
      </c>
      <c r="G769" s="25" t="s">
        <v>3378</v>
      </c>
      <c r="H769" s="37" t="s">
        <v>2506</v>
      </c>
      <c r="I769" s="37" t="s">
        <v>116</v>
      </c>
      <c r="J769" s="25" t="s">
        <v>106</v>
      </c>
      <c r="K769" s="25" t="s">
        <v>13</v>
      </c>
      <c r="L769" s="25" t="s">
        <v>2947</v>
      </c>
      <c r="M769" s="27">
        <v>44663</v>
      </c>
      <c r="N769" s="38">
        <v>43711</v>
      </c>
      <c r="O769" s="26">
        <v>440000</v>
      </c>
      <c r="P769" s="26">
        <v>440000</v>
      </c>
      <c r="Q769" s="26">
        <f t="shared" si="11"/>
        <v>0</v>
      </c>
      <c r="R769" s="25" t="s">
        <v>107</v>
      </c>
      <c r="S769" s="25"/>
    </row>
    <row r="770" spans="1:19" x14ac:dyDescent="0.25">
      <c r="A770" s="36" t="s">
        <v>1993</v>
      </c>
      <c r="B770" s="25" t="s">
        <v>1703</v>
      </c>
      <c r="C770" s="25" t="s">
        <v>2091</v>
      </c>
      <c r="D770" s="25" t="s">
        <v>2322</v>
      </c>
      <c r="E770" s="37" t="s">
        <v>209</v>
      </c>
      <c r="F770" s="25" t="s">
        <v>2981</v>
      </c>
      <c r="G770" s="25" t="s">
        <v>3378</v>
      </c>
      <c r="H770" s="37" t="s">
        <v>2507</v>
      </c>
      <c r="I770" s="37" t="s">
        <v>116</v>
      </c>
      <c r="J770" s="25" t="s">
        <v>106</v>
      </c>
      <c r="K770" s="25" t="s">
        <v>13</v>
      </c>
      <c r="L770" s="25" t="s">
        <v>2947</v>
      </c>
      <c r="M770" s="27">
        <v>44663</v>
      </c>
      <c r="N770" s="38">
        <v>43711</v>
      </c>
      <c r="O770" s="26">
        <v>301800</v>
      </c>
      <c r="P770" s="26">
        <v>301800</v>
      </c>
      <c r="Q770" s="26">
        <f t="shared" si="11"/>
        <v>0</v>
      </c>
      <c r="R770" s="25" t="s">
        <v>107</v>
      </c>
      <c r="S770" s="25"/>
    </row>
    <row r="771" spans="1:19" x14ac:dyDescent="0.25">
      <c r="A771" s="36" t="s">
        <v>1994</v>
      </c>
      <c r="B771" s="25" t="s">
        <v>1723</v>
      </c>
      <c r="C771" s="25" t="s">
        <v>2091</v>
      </c>
      <c r="D771" s="25" t="s">
        <v>2323</v>
      </c>
      <c r="E771" s="37">
        <v>1701763</v>
      </c>
      <c r="F771" s="25" t="s">
        <v>2981</v>
      </c>
      <c r="G771" s="25" t="s">
        <v>3378</v>
      </c>
      <c r="H771" s="37" t="s">
        <v>2508</v>
      </c>
      <c r="I771" s="37" t="s">
        <v>116</v>
      </c>
      <c r="J771" s="25" t="s">
        <v>106</v>
      </c>
      <c r="K771" s="25" t="s">
        <v>13</v>
      </c>
      <c r="L771" s="25" t="s">
        <v>2947</v>
      </c>
      <c r="M771" s="27">
        <v>44663</v>
      </c>
      <c r="N771" s="38">
        <v>43714</v>
      </c>
      <c r="O771" s="26">
        <v>0</v>
      </c>
      <c r="P771" s="26">
        <v>0</v>
      </c>
      <c r="Q771" s="26">
        <f t="shared" si="11"/>
        <v>0</v>
      </c>
      <c r="R771" s="25" t="s">
        <v>2975</v>
      </c>
      <c r="S771" s="25"/>
    </row>
    <row r="772" spans="1:19" x14ac:dyDescent="0.25">
      <c r="A772" s="36" t="s">
        <v>1995</v>
      </c>
      <c r="B772" s="25" t="s">
        <v>295</v>
      </c>
      <c r="C772" s="25" t="s">
        <v>2091</v>
      </c>
      <c r="D772" s="25" t="s">
        <v>2324</v>
      </c>
      <c r="E772" s="37">
        <v>1602717</v>
      </c>
      <c r="F772" s="25" t="s">
        <v>2981</v>
      </c>
      <c r="G772" s="25" t="s">
        <v>3378</v>
      </c>
      <c r="H772" s="37" t="s">
        <v>2509</v>
      </c>
      <c r="I772" s="37" t="s">
        <v>116</v>
      </c>
      <c r="J772" s="25" t="s">
        <v>106</v>
      </c>
      <c r="K772" s="25" t="s">
        <v>13</v>
      </c>
      <c r="L772" s="25" t="s">
        <v>2947</v>
      </c>
      <c r="M772" s="27">
        <v>44663</v>
      </c>
      <c r="N772" s="38">
        <v>43711</v>
      </c>
      <c r="O772" s="26">
        <v>397165.44</v>
      </c>
      <c r="P772" s="26">
        <v>397165.44</v>
      </c>
      <c r="Q772" s="26">
        <f t="shared" si="11"/>
        <v>0</v>
      </c>
      <c r="R772" s="25" t="s">
        <v>107</v>
      </c>
      <c r="S772" s="25"/>
    </row>
    <row r="773" spans="1:19" x14ac:dyDescent="0.25">
      <c r="A773" s="36" t="s">
        <v>1996</v>
      </c>
      <c r="B773" s="25" t="s">
        <v>416</v>
      </c>
      <c r="C773" s="25" t="s">
        <v>2091</v>
      </c>
      <c r="D773" s="25" t="s">
        <v>2325</v>
      </c>
      <c r="E773" s="37">
        <v>1702667</v>
      </c>
      <c r="F773" s="25" t="s">
        <v>2981</v>
      </c>
      <c r="G773" s="25" t="s">
        <v>3378</v>
      </c>
      <c r="H773" s="37" t="s">
        <v>2510</v>
      </c>
      <c r="I773" s="37" t="s">
        <v>116</v>
      </c>
      <c r="J773" s="25" t="s">
        <v>106</v>
      </c>
      <c r="K773" s="25" t="s">
        <v>13</v>
      </c>
      <c r="L773" s="25" t="s">
        <v>2947</v>
      </c>
      <c r="M773" s="27">
        <v>44663</v>
      </c>
      <c r="N773" s="38">
        <v>43711</v>
      </c>
      <c r="O773" s="26">
        <v>343666.66000000003</v>
      </c>
      <c r="P773" s="26">
        <v>343666.66</v>
      </c>
      <c r="Q773" s="26">
        <f t="shared" si="11"/>
        <v>0</v>
      </c>
      <c r="R773" s="25" t="s">
        <v>107</v>
      </c>
      <c r="S773" s="25"/>
    </row>
    <row r="774" spans="1:19" x14ac:dyDescent="0.25">
      <c r="A774" s="36" t="s">
        <v>1997</v>
      </c>
      <c r="B774" s="25" t="s">
        <v>432</v>
      </c>
      <c r="C774" s="25" t="s">
        <v>2091</v>
      </c>
      <c r="D774" s="25" t="s">
        <v>2326</v>
      </c>
      <c r="E774" s="37">
        <v>1702512</v>
      </c>
      <c r="F774" s="25" t="s">
        <v>2981</v>
      </c>
      <c r="G774" s="25" t="s">
        <v>3378</v>
      </c>
      <c r="H774" s="37" t="s">
        <v>2511</v>
      </c>
      <c r="I774" s="37" t="s">
        <v>116</v>
      </c>
      <c r="J774" s="25" t="s">
        <v>106</v>
      </c>
      <c r="K774" s="25" t="s">
        <v>13</v>
      </c>
      <c r="L774" s="25" t="s">
        <v>2947</v>
      </c>
      <c r="M774" s="27">
        <v>44663</v>
      </c>
      <c r="N774" s="38">
        <v>43713</v>
      </c>
      <c r="O774" s="26">
        <v>228800</v>
      </c>
      <c r="P774" s="26">
        <v>228800</v>
      </c>
      <c r="Q774" s="26">
        <f t="shared" ref="Q774:Q837" si="12">O774-P774</f>
        <v>0</v>
      </c>
      <c r="R774" s="25" t="s">
        <v>107</v>
      </c>
      <c r="S774" s="25"/>
    </row>
    <row r="775" spans="1:19" x14ac:dyDescent="0.25">
      <c r="A775" s="36" t="s">
        <v>1998</v>
      </c>
      <c r="B775" s="25" t="s">
        <v>1717</v>
      </c>
      <c r="C775" s="25" t="s">
        <v>2091</v>
      </c>
      <c r="D775" s="25" t="s">
        <v>2327</v>
      </c>
      <c r="E775" s="37">
        <v>1800457</v>
      </c>
      <c r="F775" s="25" t="s">
        <v>2981</v>
      </c>
      <c r="G775" s="25" t="s">
        <v>3378</v>
      </c>
      <c r="H775" s="37" t="s">
        <v>2512</v>
      </c>
      <c r="I775" s="37" t="s">
        <v>116</v>
      </c>
      <c r="J775" s="25" t="s">
        <v>106</v>
      </c>
      <c r="K775" s="25" t="s">
        <v>13</v>
      </c>
      <c r="L775" s="25" t="s">
        <v>2947</v>
      </c>
      <c r="M775" s="27">
        <v>44663</v>
      </c>
      <c r="N775" s="38">
        <v>43713</v>
      </c>
      <c r="O775" s="26">
        <v>10000</v>
      </c>
      <c r="P775" s="26">
        <v>10000</v>
      </c>
      <c r="Q775" s="26">
        <f t="shared" si="12"/>
        <v>0</v>
      </c>
      <c r="R775" s="25" t="s">
        <v>107</v>
      </c>
      <c r="S775" s="25"/>
    </row>
    <row r="776" spans="1:19" x14ac:dyDescent="0.25">
      <c r="A776" s="36" t="s">
        <v>1999</v>
      </c>
      <c r="B776" s="25" t="s">
        <v>432</v>
      </c>
      <c r="C776" s="25" t="s">
        <v>2091</v>
      </c>
      <c r="D776" s="25" t="s">
        <v>2328</v>
      </c>
      <c r="E776" s="37">
        <v>1702512</v>
      </c>
      <c r="F776" s="25" t="s">
        <v>2981</v>
      </c>
      <c r="G776" s="25" t="s">
        <v>3378</v>
      </c>
      <c r="H776" s="37" t="s">
        <v>2513</v>
      </c>
      <c r="I776" s="37" t="s">
        <v>116</v>
      </c>
      <c r="J776" s="25" t="s">
        <v>106</v>
      </c>
      <c r="K776" s="25" t="s">
        <v>13</v>
      </c>
      <c r="L776" s="25" t="s">
        <v>2947</v>
      </c>
      <c r="M776" s="27">
        <v>44663</v>
      </c>
      <c r="N776" s="38">
        <v>43711</v>
      </c>
      <c r="O776" s="26">
        <v>300000</v>
      </c>
      <c r="P776" s="26">
        <v>300000</v>
      </c>
      <c r="Q776" s="26">
        <f t="shared" si="12"/>
        <v>0</v>
      </c>
      <c r="R776" s="25" t="s">
        <v>107</v>
      </c>
      <c r="S776" s="25"/>
    </row>
    <row r="777" spans="1:19" x14ac:dyDescent="0.25">
      <c r="A777" s="36" t="s">
        <v>2000</v>
      </c>
      <c r="B777" s="25" t="s">
        <v>3641</v>
      </c>
      <c r="C777" s="25" t="s">
        <v>2091</v>
      </c>
      <c r="D777" s="25" t="s">
        <v>2329</v>
      </c>
      <c r="E777" s="37" t="s">
        <v>150</v>
      </c>
      <c r="F777" s="25" t="s">
        <v>2981</v>
      </c>
      <c r="G777" s="25" t="s">
        <v>3378</v>
      </c>
      <c r="H777" s="37" t="s">
        <v>2514</v>
      </c>
      <c r="I777" s="37" t="s">
        <v>116</v>
      </c>
      <c r="J777" s="25" t="s">
        <v>106</v>
      </c>
      <c r="K777" s="25" t="s">
        <v>13</v>
      </c>
      <c r="L777" s="25" t="s">
        <v>2947</v>
      </c>
      <c r="M777" s="27">
        <v>44663</v>
      </c>
      <c r="N777" s="38">
        <v>43753</v>
      </c>
      <c r="O777" s="26">
        <v>623814.96</v>
      </c>
      <c r="P777" s="26">
        <v>623814.96</v>
      </c>
      <c r="Q777" s="26">
        <f t="shared" si="12"/>
        <v>0</v>
      </c>
      <c r="R777" s="25" t="s">
        <v>107</v>
      </c>
      <c r="S777" s="25"/>
    </row>
    <row r="778" spans="1:19" x14ac:dyDescent="0.25">
      <c r="A778" s="36" t="s">
        <v>2001</v>
      </c>
      <c r="B778" s="25" t="s">
        <v>430</v>
      </c>
      <c r="C778" s="25" t="s">
        <v>2091</v>
      </c>
      <c r="D778" s="25" t="s">
        <v>2330</v>
      </c>
      <c r="E778" s="37">
        <v>1702404</v>
      </c>
      <c r="F778" s="25" t="s">
        <v>2981</v>
      </c>
      <c r="G778" s="25" t="s">
        <v>3378</v>
      </c>
      <c r="H778" s="37" t="s">
        <v>2515</v>
      </c>
      <c r="I778" s="37" t="s">
        <v>116</v>
      </c>
      <c r="J778" s="25" t="s">
        <v>106</v>
      </c>
      <c r="K778" s="25" t="s">
        <v>13</v>
      </c>
      <c r="L778" s="25" t="s">
        <v>2947</v>
      </c>
      <c r="M778" s="27">
        <v>44663</v>
      </c>
      <c r="N778" s="38">
        <v>43711</v>
      </c>
      <c r="O778" s="26">
        <v>500000</v>
      </c>
      <c r="P778" s="26">
        <v>500000</v>
      </c>
      <c r="Q778" s="26">
        <f t="shared" si="12"/>
        <v>0</v>
      </c>
      <c r="R778" s="25" t="s">
        <v>107</v>
      </c>
      <c r="S778" s="25"/>
    </row>
    <row r="779" spans="1:19" x14ac:dyDescent="0.25">
      <c r="A779" s="36" t="s">
        <v>2002</v>
      </c>
      <c r="B779" s="25" t="s">
        <v>1703</v>
      </c>
      <c r="C779" s="25" t="s">
        <v>2091</v>
      </c>
      <c r="D779" s="25" t="s">
        <v>2331</v>
      </c>
      <c r="E779" s="37" t="s">
        <v>209</v>
      </c>
      <c r="F779" s="25" t="s">
        <v>2981</v>
      </c>
      <c r="G779" s="25" t="s">
        <v>3378</v>
      </c>
      <c r="H779" s="37" t="s">
        <v>2516</v>
      </c>
      <c r="I779" s="37" t="s">
        <v>116</v>
      </c>
      <c r="J779" s="25" t="s">
        <v>106</v>
      </c>
      <c r="K779" s="25" t="s">
        <v>13</v>
      </c>
      <c r="L779" s="25" t="s">
        <v>2947</v>
      </c>
      <c r="M779" s="27">
        <v>44663</v>
      </c>
      <c r="N779" s="38">
        <v>43711</v>
      </c>
      <c r="O779" s="26">
        <v>598208.64</v>
      </c>
      <c r="P779" s="26">
        <v>598208.64</v>
      </c>
      <c r="Q779" s="26">
        <f t="shared" si="12"/>
        <v>0</v>
      </c>
      <c r="R779" s="25" t="s">
        <v>107</v>
      </c>
      <c r="S779" s="25"/>
    </row>
    <row r="780" spans="1:19" x14ac:dyDescent="0.25">
      <c r="A780" s="36" t="s">
        <v>2003</v>
      </c>
      <c r="B780" s="25" t="s">
        <v>1724</v>
      </c>
      <c r="C780" s="25" t="s">
        <v>115</v>
      </c>
      <c r="D780" s="25" t="s">
        <v>2332</v>
      </c>
      <c r="E780" s="37">
        <v>1701847</v>
      </c>
      <c r="F780" s="25" t="s">
        <v>115</v>
      </c>
      <c r="G780" s="25" t="s">
        <v>3381</v>
      </c>
      <c r="H780" s="37" t="s">
        <v>116</v>
      </c>
      <c r="I780" s="37" t="s">
        <v>2915</v>
      </c>
      <c r="J780" s="25" t="s">
        <v>106</v>
      </c>
      <c r="K780" s="25" t="s">
        <v>13</v>
      </c>
      <c r="L780" s="25" t="s">
        <v>2948</v>
      </c>
      <c r="M780" s="27">
        <v>44663</v>
      </c>
      <c r="N780" s="38">
        <v>44680</v>
      </c>
      <c r="O780" s="26">
        <v>28301965.030000001</v>
      </c>
      <c r="P780" s="26">
        <v>28301965.030000001</v>
      </c>
      <c r="Q780" s="26">
        <f t="shared" si="12"/>
        <v>0</v>
      </c>
      <c r="R780" s="25" t="s">
        <v>107</v>
      </c>
      <c r="S780" s="25"/>
    </row>
    <row r="781" spans="1:19" x14ac:dyDescent="0.25">
      <c r="A781" s="36" t="s">
        <v>2004</v>
      </c>
      <c r="B781" s="25" t="s">
        <v>1725</v>
      </c>
      <c r="C781" s="25" t="s">
        <v>115</v>
      </c>
      <c r="D781" s="25" t="s">
        <v>2333</v>
      </c>
      <c r="E781" s="37">
        <v>1700033</v>
      </c>
      <c r="F781" s="25" t="s">
        <v>115</v>
      </c>
      <c r="G781" s="25" t="s">
        <v>3381</v>
      </c>
      <c r="H781" s="37" t="s">
        <v>116</v>
      </c>
      <c r="I781" s="37" t="s">
        <v>2916</v>
      </c>
      <c r="J781" s="25" t="s">
        <v>106</v>
      </c>
      <c r="K781" s="25" t="s">
        <v>13</v>
      </c>
      <c r="L781" s="25" t="s">
        <v>2948</v>
      </c>
      <c r="M781" s="27">
        <v>44663</v>
      </c>
      <c r="N781" s="38">
        <v>44680</v>
      </c>
      <c r="O781" s="26">
        <v>2755000</v>
      </c>
      <c r="P781" s="26">
        <v>2755000</v>
      </c>
      <c r="Q781" s="26">
        <f t="shared" si="12"/>
        <v>0</v>
      </c>
      <c r="R781" s="25" t="s">
        <v>107</v>
      </c>
      <c r="S781" s="25"/>
    </row>
    <row r="782" spans="1:19" x14ac:dyDescent="0.25">
      <c r="A782" s="36" t="s">
        <v>2005</v>
      </c>
      <c r="B782" s="25" t="s">
        <v>607</v>
      </c>
      <c r="C782" s="25" t="s">
        <v>2092</v>
      </c>
      <c r="D782" s="25" t="s">
        <v>2334</v>
      </c>
      <c r="E782" s="37">
        <v>1600380</v>
      </c>
      <c r="F782" s="25" t="s">
        <v>2982</v>
      </c>
      <c r="G782" s="25" t="s">
        <v>3383</v>
      </c>
      <c r="H782" s="37">
        <v>318990</v>
      </c>
      <c r="I782" s="37" t="s">
        <v>2917</v>
      </c>
      <c r="J782" s="25" t="s">
        <v>106</v>
      </c>
      <c r="K782" s="25" t="s">
        <v>13</v>
      </c>
      <c r="L782" s="25" t="s">
        <v>2949</v>
      </c>
      <c r="M782" s="27">
        <v>44672</v>
      </c>
      <c r="N782" s="38">
        <v>44718</v>
      </c>
      <c r="O782" s="26">
        <v>7029418.8799999999</v>
      </c>
      <c r="P782" s="26">
        <v>7029418.8799999999</v>
      </c>
      <c r="Q782" s="26">
        <f t="shared" si="12"/>
        <v>0</v>
      </c>
      <c r="R782" s="25" t="s">
        <v>107</v>
      </c>
      <c r="S782" s="25"/>
    </row>
    <row r="783" spans="1:19" x14ac:dyDescent="0.25">
      <c r="A783" s="36" t="s">
        <v>2006</v>
      </c>
      <c r="B783" s="25" t="s">
        <v>1726</v>
      </c>
      <c r="C783" s="25" t="s">
        <v>621</v>
      </c>
      <c r="D783" s="25" t="s">
        <v>2335</v>
      </c>
      <c r="E783" s="37">
        <v>1801139</v>
      </c>
      <c r="F783" s="25" t="s">
        <v>2981</v>
      </c>
      <c r="G783" s="25" t="s">
        <v>623</v>
      </c>
      <c r="H783" s="37">
        <v>317556</v>
      </c>
      <c r="I783" s="37" t="s">
        <v>2918</v>
      </c>
      <c r="J783" s="25" t="s">
        <v>106</v>
      </c>
      <c r="K783" s="25" t="s">
        <v>13</v>
      </c>
      <c r="L783" s="25" t="s">
        <v>2950</v>
      </c>
      <c r="M783" s="27">
        <v>44676</v>
      </c>
      <c r="N783" s="38">
        <v>44469</v>
      </c>
      <c r="O783" s="26">
        <v>4000000</v>
      </c>
      <c r="P783" s="26">
        <v>4000000</v>
      </c>
      <c r="Q783" s="26">
        <f t="shared" si="12"/>
        <v>0</v>
      </c>
      <c r="R783" s="25" t="s">
        <v>107</v>
      </c>
      <c r="S783" s="25"/>
    </row>
    <row r="784" spans="1:19" x14ac:dyDescent="0.25">
      <c r="A784" s="36" t="s">
        <v>2007</v>
      </c>
      <c r="B784" s="25" t="s">
        <v>1727</v>
      </c>
      <c r="C784" s="25" t="s">
        <v>621</v>
      </c>
      <c r="D784" s="25" t="s">
        <v>2336</v>
      </c>
      <c r="E784" s="37">
        <v>1700567</v>
      </c>
      <c r="F784" s="25" t="s">
        <v>2981</v>
      </c>
      <c r="G784" s="25" t="s">
        <v>623</v>
      </c>
      <c r="H784" s="37">
        <v>317588</v>
      </c>
      <c r="I784" s="37" t="s">
        <v>2919</v>
      </c>
      <c r="J784" s="25" t="s">
        <v>106</v>
      </c>
      <c r="K784" s="25" t="s">
        <v>13</v>
      </c>
      <c r="L784" s="25" t="s">
        <v>2950</v>
      </c>
      <c r="M784" s="27">
        <v>44676</v>
      </c>
      <c r="N784" s="38">
        <v>44468</v>
      </c>
      <c r="O784" s="26">
        <v>4000000</v>
      </c>
      <c r="P784" s="26">
        <v>4000000</v>
      </c>
      <c r="Q784" s="26">
        <f t="shared" si="12"/>
        <v>0</v>
      </c>
      <c r="R784" s="25" t="s">
        <v>107</v>
      </c>
      <c r="S784" s="25"/>
    </row>
    <row r="785" spans="1:19" x14ac:dyDescent="0.25">
      <c r="A785" s="36" t="s">
        <v>2008</v>
      </c>
      <c r="B785" s="25" t="s">
        <v>1728</v>
      </c>
      <c r="C785" s="25" t="s">
        <v>621</v>
      </c>
      <c r="D785" s="25" t="s">
        <v>2337</v>
      </c>
      <c r="E785" s="37">
        <v>1602476</v>
      </c>
      <c r="F785" s="25" t="s">
        <v>2981</v>
      </c>
      <c r="G785" s="25" t="s">
        <v>623</v>
      </c>
      <c r="H785" s="37">
        <v>317612</v>
      </c>
      <c r="I785" s="37" t="s">
        <v>2920</v>
      </c>
      <c r="J785" s="25" t="s">
        <v>106</v>
      </c>
      <c r="K785" s="25" t="s">
        <v>13</v>
      </c>
      <c r="L785" s="25" t="s">
        <v>2950</v>
      </c>
      <c r="M785" s="27">
        <v>44676</v>
      </c>
      <c r="N785" s="38">
        <v>44470</v>
      </c>
      <c r="O785" s="26">
        <v>3000000</v>
      </c>
      <c r="P785" s="26">
        <v>3000000</v>
      </c>
      <c r="Q785" s="26">
        <f t="shared" si="12"/>
        <v>0</v>
      </c>
      <c r="R785" s="25" t="s">
        <v>107</v>
      </c>
      <c r="S785" s="25"/>
    </row>
    <row r="786" spans="1:19" x14ac:dyDescent="0.25">
      <c r="A786" s="36" t="s">
        <v>2009</v>
      </c>
      <c r="B786" s="25" t="s">
        <v>1729</v>
      </c>
      <c r="C786" s="25" t="s">
        <v>621</v>
      </c>
      <c r="D786" s="25" t="s">
        <v>2338</v>
      </c>
      <c r="E786" s="37">
        <v>2100207</v>
      </c>
      <c r="F786" s="25" t="s">
        <v>2981</v>
      </c>
      <c r="G786" s="25" t="s">
        <v>623</v>
      </c>
      <c r="H786" s="37">
        <v>317745</v>
      </c>
      <c r="I786" s="37" t="s">
        <v>2921</v>
      </c>
      <c r="J786" s="25" t="s">
        <v>106</v>
      </c>
      <c r="K786" s="25" t="s">
        <v>13</v>
      </c>
      <c r="L786" s="25" t="s">
        <v>2950</v>
      </c>
      <c r="M786" s="27">
        <v>44676</v>
      </c>
      <c r="N786" s="38">
        <v>44469</v>
      </c>
      <c r="O786" s="26">
        <v>2790000</v>
      </c>
      <c r="P786" s="26">
        <v>2790000</v>
      </c>
      <c r="Q786" s="26">
        <f t="shared" si="12"/>
        <v>0</v>
      </c>
      <c r="R786" s="25" t="s">
        <v>107</v>
      </c>
      <c r="S786" s="25"/>
    </row>
    <row r="787" spans="1:19" x14ac:dyDescent="0.25">
      <c r="A787" s="36" t="s">
        <v>2010</v>
      </c>
      <c r="B787" s="25" t="s">
        <v>1730</v>
      </c>
      <c r="C787" s="25" t="s">
        <v>621</v>
      </c>
      <c r="D787" s="25" t="s">
        <v>2339</v>
      </c>
      <c r="E787" s="37">
        <v>2100234</v>
      </c>
      <c r="F787" s="25" t="s">
        <v>2981</v>
      </c>
      <c r="G787" s="25" t="s">
        <v>623</v>
      </c>
      <c r="H787" s="37">
        <v>318687</v>
      </c>
      <c r="I787" s="37" t="s">
        <v>2922</v>
      </c>
      <c r="J787" s="25" t="s">
        <v>106</v>
      </c>
      <c r="K787" s="25" t="s">
        <v>13</v>
      </c>
      <c r="L787" s="25" t="s">
        <v>2950</v>
      </c>
      <c r="M787" s="27">
        <v>44676</v>
      </c>
      <c r="N787" s="38">
        <v>44469</v>
      </c>
      <c r="O787" s="26">
        <v>3000000</v>
      </c>
      <c r="P787" s="26">
        <v>3000000</v>
      </c>
      <c r="Q787" s="26">
        <f t="shared" si="12"/>
        <v>0</v>
      </c>
      <c r="R787" s="25" t="s">
        <v>107</v>
      </c>
      <c r="S787" s="25"/>
    </row>
    <row r="788" spans="1:19" x14ac:dyDescent="0.25">
      <c r="A788" s="36" t="s">
        <v>2011</v>
      </c>
      <c r="B788" s="25" t="s">
        <v>15</v>
      </c>
      <c r="C788" s="25" t="s">
        <v>115</v>
      </c>
      <c r="D788" s="25" t="s">
        <v>2340</v>
      </c>
      <c r="E788" s="37">
        <v>1702507</v>
      </c>
      <c r="F788" s="25" t="s">
        <v>115</v>
      </c>
      <c r="G788" s="25" t="s">
        <v>3381</v>
      </c>
      <c r="H788" s="37">
        <v>321325</v>
      </c>
      <c r="I788" s="37" t="s">
        <v>2923</v>
      </c>
      <c r="J788" s="25" t="s">
        <v>106</v>
      </c>
      <c r="K788" s="25" t="s">
        <v>13</v>
      </c>
      <c r="L788" s="25" t="s">
        <v>2951</v>
      </c>
      <c r="M788" s="27">
        <v>44676</v>
      </c>
      <c r="N788" s="38">
        <v>44685</v>
      </c>
      <c r="O788" s="26">
        <v>39996860</v>
      </c>
      <c r="P788" s="26">
        <v>39996860</v>
      </c>
      <c r="Q788" s="26">
        <f t="shared" si="12"/>
        <v>0</v>
      </c>
      <c r="R788" s="25" t="s">
        <v>107</v>
      </c>
      <c r="S788" s="25"/>
    </row>
    <row r="789" spans="1:19" x14ac:dyDescent="0.25">
      <c r="A789" s="36" t="s">
        <v>2012</v>
      </c>
      <c r="B789" s="25" t="s">
        <v>14</v>
      </c>
      <c r="C789" s="25" t="s">
        <v>115</v>
      </c>
      <c r="D789" s="25" t="s">
        <v>2341</v>
      </c>
      <c r="E789" s="37">
        <v>1702246</v>
      </c>
      <c r="F789" s="25" t="s">
        <v>115</v>
      </c>
      <c r="G789" s="25" t="s">
        <v>3381</v>
      </c>
      <c r="H789" s="37">
        <v>321335</v>
      </c>
      <c r="I789" s="37" t="s">
        <v>2924</v>
      </c>
      <c r="J789" s="25" t="s">
        <v>106</v>
      </c>
      <c r="K789" s="25" t="s">
        <v>13</v>
      </c>
      <c r="L789" s="25" t="s">
        <v>2952</v>
      </c>
      <c r="M789" s="27">
        <v>44676</v>
      </c>
      <c r="N789" s="38">
        <v>44685</v>
      </c>
      <c r="O789" s="26">
        <v>20150000</v>
      </c>
      <c r="P789" s="26">
        <v>20150000</v>
      </c>
      <c r="Q789" s="26">
        <f t="shared" si="12"/>
        <v>0</v>
      </c>
      <c r="R789" s="25" t="s">
        <v>107</v>
      </c>
      <c r="S789" s="25"/>
    </row>
    <row r="790" spans="1:19" x14ac:dyDescent="0.25">
      <c r="A790" s="36" t="s">
        <v>2013</v>
      </c>
      <c r="B790" s="25" t="s">
        <v>1731</v>
      </c>
      <c r="C790" s="25" t="s">
        <v>115</v>
      </c>
      <c r="D790" s="25" t="s">
        <v>2342</v>
      </c>
      <c r="E790" s="37" t="s">
        <v>2424</v>
      </c>
      <c r="F790" s="25" t="s">
        <v>115</v>
      </c>
      <c r="G790" s="25" t="s">
        <v>3381</v>
      </c>
      <c r="H790" s="37" t="s">
        <v>116</v>
      </c>
      <c r="I790" s="37" t="s">
        <v>2983</v>
      </c>
      <c r="J790" s="25" t="s">
        <v>106</v>
      </c>
      <c r="K790" s="25" t="s">
        <v>13</v>
      </c>
      <c r="L790" s="25" t="s">
        <v>2953</v>
      </c>
      <c r="M790" s="27">
        <v>44676</v>
      </c>
      <c r="N790" s="38">
        <v>44735</v>
      </c>
      <c r="O790" s="26">
        <v>37714896.700000003</v>
      </c>
      <c r="P790" s="26">
        <v>37714896.700000003</v>
      </c>
      <c r="Q790" s="26">
        <f t="shared" si="12"/>
        <v>0</v>
      </c>
      <c r="R790" s="25" t="s">
        <v>107</v>
      </c>
      <c r="S790" s="25"/>
    </row>
    <row r="791" spans="1:19" x14ac:dyDescent="0.25">
      <c r="A791" s="36" t="s">
        <v>2014</v>
      </c>
      <c r="B791" s="25" t="s">
        <v>1732</v>
      </c>
      <c r="C791" s="25" t="s">
        <v>2090</v>
      </c>
      <c r="D791" s="25" t="s">
        <v>2343</v>
      </c>
      <c r="E791" s="37">
        <v>1701645</v>
      </c>
      <c r="F791" s="25" t="s">
        <v>2981</v>
      </c>
      <c r="G791" s="25" t="s">
        <v>3378</v>
      </c>
      <c r="H791" s="37">
        <v>285263</v>
      </c>
      <c r="I791" s="37" t="s">
        <v>116</v>
      </c>
      <c r="J791" s="25" t="s">
        <v>106</v>
      </c>
      <c r="K791" s="25" t="s">
        <v>13</v>
      </c>
      <c r="L791" s="25" t="s">
        <v>2954</v>
      </c>
      <c r="M791" s="27">
        <v>44684</v>
      </c>
      <c r="N791" s="38">
        <v>43291</v>
      </c>
      <c r="O791" s="26">
        <v>450000</v>
      </c>
      <c r="P791" s="26">
        <v>450000</v>
      </c>
      <c r="Q791" s="26">
        <f t="shared" si="12"/>
        <v>0</v>
      </c>
      <c r="R791" s="25" t="s">
        <v>107</v>
      </c>
      <c r="S791" s="25"/>
    </row>
    <row r="792" spans="1:19" x14ac:dyDescent="0.25">
      <c r="A792" s="36" t="s">
        <v>2015</v>
      </c>
      <c r="B792" s="25" t="s">
        <v>1733</v>
      </c>
      <c r="C792" s="25" t="s">
        <v>2090</v>
      </c>
      <c r="D792" s="25" t="s">
        <v>2344</v>
      </c>
      <c r="E792" s="37">
        <v>1800229</v>
      </c>
      <c r="F792" s="25" t="s">
        <v>2981</v>
      </c>
      <c r="G792" s="25" t="s">
        <v>3378</v>
      </c>
      <c r="H792" s="37">
        <v>287315</v>
      </c>
      <c r="I792" s="37" t="s">
        <v>116</v>
      </c>
      <c r="J792" s="25" t="s">
        <v>106</v>
      </c>
      <c r="K792" s="25" t="s">
        <v>13</v>
      </c>
      <c r="L792" s="25" t="s">
        <v>2954</v>
      </c>
      <c r="M792" s="27">
        <v>44684</v>
      </c>
      <c r="N792" s="38">
        <v>43181</v>
      </c>
      <c r="O792" s="26">
        <v>370000</v>
      </c>
      <c r="P792" s="26">
        <v>370000</v>
      </c>
      <c r="Q792" s="26">
        <f t="shared" si="12"/>
        <v>0</v>
      </c>
      <c r="R792" s="25" t="s">
        <v>107</v>
      </c>
      <c r="S792" s="25"/>
    </row>
    <row r="793" spans="1:19" x14ac:dyDescent="0.25">
      <c r="A793" s="36" t="s">
        <v>2016</v>
      </c>
      <c r="B793" s="25" t="s">
        <v>3649</v>
      </c>
      <c r="C793" s="25" t="s">
        <v>2091</v>
      </c>
      <c r="D793" s="25" t="s">
        <v>2345</v>
      </c>
      <c r="E793" s="37">
        <v>1602701</v>
      </c>
      <c r="F793" s="25" t="s">
        <v>2981</v>
      </c>
      <c r="G793" s="25" t="s">
        <v>3378</v>
      </c>
      <c r="H793" s="37" t="s">
        <v>2517</v>
      </c>
      <c r="I793" s="37" t="s">
        <v>116</v>
      </c>
      <c r="J793" s="25" t="s">
        <v>106</v>
      </c>
      <c r="K793" s="25" t="s">
        <v>13</v>
      </c>
      <c r="L793" s="25" t="s">
        <v>2954</v>
      </c>
      <c r="M793" s="27">
        <v>44684</v>
      </c>
      <c r="N793" s="38">
        <v>43733</v>
      </c>
      <c r="O793" s="26">
        <v>333000</v>
      </c>
      <c r="P793" s="26">
        <v>333000</v>
      </c>
      <c r="Q793" s="26">
        <f t="shared" si="12"/>
        <v>0</v>
      </c>
      <c r="R793" s="25" t="s">
        <v>107</v>
      </c>
      <c r="S793" s="25"/>
    </row>
    <row r="794" spans="1:19" x14ac:dyDescent="0.25">
      <c r="A794" s="36" t="s">
        <v>2017</v>
      </c>
      <c r="B794" s="25" t="s">
        <v>1734</v>
      </c>
      <c r="C794" s="25" t="s">
        <v>115</v>
      </c>
      <c r="D794" s="25" t="s">
        <v>2346</v>
      </c>
      <c r="E794" s="37" t="s">
        <v>2425</v>
      </c>
      <c r="F794" s="25" t="s">
        <v>115</v>
      </c>
      <c r="G794" s="25" t="s">
        <v>3381</v>
      </c>
      <c r="H794" s="37">
        <v>321329</v>
      </c>
      <c r="I794" s="37" t="s">
        <v>2925</v>
      </c>
      <c r="J794" s="25" t="s">
        <v>106</v>
      </c>
      <c r="K794" s="25" t="s">
        <v>13</v>
      </c>
      <c r="L794" s="25" t="s">
        <v>2955</v>
      </c>
      <c r="M794" s="27">
        <v>44684</v>
      </c>
      <c r="N794" s="38">
        <v>44721</v>
      </c>
      <c r="O794" s="26">
        <v>2800000</v>
      </c>
      <c r="P794" s="26">
        <v>2800000</v>
      </c>
      <c r="Q794" s="26">
        <f t="shared" si="12"/>
        <v>0</v>
      </c>
      <c r="R794" s="25" t="s">
        <v>107</v>
      </c>
      <c r="S794" s="25"/>
    </row>
    <row r="795" spans="1:19" x14ac:dyDescent="0.25">
      <c r="A795" s="36" t="s">
        <v>2018</v>
      </c>
      <c r="B795" s="25" t="s">
        <v>1735</v>
      </c>
      <c r="C795" s="25" t="s">
        <v>115</v>
      </c>
      <c r="D795" s="25" t="s">
        <v>2347</v>
      </c>
      <c r="E795" s="37" t="s">
        <v>2426</v>
      </c>
      <c r="F795" s="25" t="s">
        <v>115</v>
      </c>
      <c r="G795" s="25" t="s">
        <v>3381</v>
      </c>
      <c r="H795" s="37">
        <v>321356</v>
      </c>
      <c r="I795" s="37" t="s">
        <v>2926</v>
      </c>
      <c r="J795" s="25" t="s">
        <v>106</v>
      </c>
      <c r="K795" s="25" t="s">
        <v>13</v>
      </c>
      <c r="L795" s="25" t="s">
        <v>2956</v>
      </c>
      <c r="M795" s="27">
        <v>44694</v>
      </c>
      <c r="N795" s="38">
        <v>44732</v>
      </c>
      <c r="O795" s="26">
        <v>3666939.46</v>
      </c>
      <c r="P795" s="26">
        <v>3666939.46</v>
      </c>
      <c r="Q795" s="26">
        <f t="shared" si="12"/>
        <v>0</v>
      </c>
      <c r="R795" s="25" t="s">
        <v>107</v>
      </c>
      <c r="S795" s="25"/>
    </row>
    <row r="796" spans="1:19" x14ac:dyDescent="0.25">
      <c r="A796" s="36" t="s">
        <v>2019</v>
      </c>
      <c r="B796" s="25" t="s">
        <v>1736</v>
      </c>
      <c r="C796" s="25" t="s">
        <v>21</v>
      </c>
      <c r="D796" s="25" t="s">
        <v>2348</v>
      </c>
      <c r="E796" s="37" t="s">
        <v>2427</v>
      </c>
      <c r="F796" s="25" t="s">
        <v>2981</v>
      </c>
      <c r="G796" s="25" t="s">
        <v>3379</v>
      </c>
      <c r="H796" s="37" t="s">
        <v>116</v>
      </c>
      <c r="I796" s="37" t="s">
        <v>2927</v>
      </c>
      <c r="J796" s="25" t="s">
        <v>106</v>
      </c>
      <c r="K796" s="25" t="s">
        <v>13</v>
      </c>
      <c r="L796" s="25" t="s">
        <v>2957</v>
      </c>
      <c r="M796" s="27">
        <v>44694</v>
      </c>
      <c r="N796" s="38">
        <v>44718</v>
      </c>
      <c r="O796" s="26">
        <v>1170984</v>
      </c>
      <c r="P796" s="26">
        <v>1170984</v>
      </c>
      <c r="Q796" s="26">
        <f t="shared" si="12"/>
        <v>0</v>
      </c>
      <c r="R796" s="25" t="s">
        <v>107</v>
      </c>
      <c r="S796" s="25"/>
    </row>
    <row r="797" spans="1:19" x14ac:dyDescent="0.25">
      <c r="A797" s="36" t="s">
        <v>2020</v>
      </c>
      <c r="B797" s="25" t="s">
        <v>303</v>
      </c>
      <c r="C797" s="25" t="s">
        <v>2093</v>
      </c>
      <c r="D797" s="25" t="s">
        <v>2349</v>
      </c>
      <c r="E797" s="37">
        <v>1602199</v>
      </c>
      <c r="F797" s="25" t="s">
        <v>2981</v>
      </c>
      <c r="G797" s="25" t="s">
        <v>3378</v>
      </c>
      <c r="H797" s="37">
        <v>321279</v>
      </c>
      <c r="I797" s="37" t="s">
        <v>2928</v>
      </c>
      <c r="J797" s="25" t="s">
        <v>106</v>
      </c>
      <c r="K797" s="25" t="s">
        <v>13</v>
      </c>
      <c r="L797" s="25" t="s">
        <v>2958</v>
      </c>
      <c r="M797" s="27">
        <v>44694</v>
      </c>
      <c r="N797" s="38">
        <v>44728</v>
      </c>
      <c r="O797" s="26">
        <v>1580000</v>
      </c>
      <c r="P797" s="26">
        <v>1580000</v>
      </c>
      <c r="Q797" s="26">
        <f t="shared" si="12"/>
        <v>0</v>
      </c>
      <c r="R797" s="25" t="s">
        <v>107</v>
      </c>
      <c r="S797" s="25"/>
    </row>
    <row r="798" spans="1:19" x14ac:dyDescent="0.25">
      <c r="A798" s="36" t="s">
        <v>2021</v>
      </c>
      <c r="B798" s="25" t="s">
        <v>1737</v>
      </c>
      <c r="C798" s="25" t="s">
        <v>2093</v>
      </c>
      <c r="D798" s="25" t="s">
        <v>2350</v>
      </c>
      <c r="E798" s="37">
        <v>1702466</v>
      </c>
      <c r="F798" s="25" t="s">
        <v>2981</v>
      </c>
      <c r="G798" s="25" t="s">
        <v>3378</v>
      </c>
      <c r="H798" s="37">
        <v>321283</v>
      </c>
      <c r="I798" s="37" t="s">
        <v>2929</v>
      </c>
      <c r="J798" s="25" t="s">
        <v>106</v>
      </c>
      <c r="K798" s="25" t="s">
        <v>13</v>
      </c>
      <c r="L798" s="25" t="s">
        <v>2958</v>
      </c>
      <c r="M798" s="27">
        <v>44694</v>
      </c>
      <c r="N798" s="38">
        <v>44736</v>
      </c>
      <c r="O798" s="26">
        <v>730253.6</v>
      </c>
      <c r="P798" s="26">
        <v>730253.6</v>
      </c>
      <c r="Q798" s="26">
        <f t="shared" si="12"/>
        <v>0</v>
      </c>
      <c r="R798" s="25" t="s">
        <v>107</v>
      </c>
      <c r="S798" s="25"/>
    </row>
    <row r="799" spans="1:19" x14ac:dyDescent="0.25">
      <c r="A799" s="36" t="s">
        <v>2022</v>
      </c>
      <c r="B799" s="25" t="s">
        <v>1738</v>
      </c>
      <c r="C799" s="25" t="s">
        <v>2093</v>
      </c>
      <c r="D799" s="25" t="s">
        <v>2351</v>
      </c>
      <c r="E799" s="37" t="s">
        <v>152</v>
      </c>
      <c r="F799" s="25" t="s">
        <v>2981</v>
      </c>
      <c r="G799" s="25" t="s">
        <v>3378</v>
      </c>
      <c r="H799" s="37">
        <v>321285</v>
      </c>
      <c r="I799" s="37" t="s">
        <v>3493</v>
      </c>
      <c r="J799" s="25" t="s">
        <v>106</v>
      </c>
      <c r="K799" s="25" t="s">
        <v>13</v>
      </c>
      <c r="L799" s="25" t="s">
        <v>2958</v>
      </c>
      <c r="M799" s="27">
        <v>44694</v>
      </c>
      <c r="N799" s="38">
        <v>44753</v>
      </c>
      <c r="O799" s="26">
        <v>1539000</v>
      </c>
      <c r="P799" s="26">
        <v>1539000</v>
      </c>
      <c r="Q799" s="26">
        <f t="shared" si="12"/>
        <v>0</v>
      </c>
      <c r="R799" s="25" t="s">
        <v>107</v>
      </c>
      <c r="S799" s="25"/>
    </row>
    <row r="800" spans="1:19" x14ac:dyDescent="0.25">
      <c r="A800" s="36" t="s">
        <v>2023</v>
      </c>
      <c r="B800" s="25" t="s">
        <v>1739</v>
      </c>
      <c r="C800" s="25" t="s">
        <v>2093</v>
      </c>
      <c r="D800" s="25" t="s">
        <v>2352</v>
      </c>
      <c r="E800" s="37">
        <v>1901592</v>
      </c>
      <c r="F800" s="25" t="s">
        <v>2981</v>
      </c>
      <c r="G800" s="25" t="s">
        <v>3378</v>
      </c>
      <c r="H800" s="37">
        <v>321286</v>
      </c>
      <c r="I800" s="37" t="s">
        <v>2930</v>
      </c>
      <c r="J800" s="25" t="s">
        <v>106</v>
      </c>
      <c r="K800" s="25" t="s">
        <v>13</v>
      </c>
      <c r="L800" s="25" t="s">
        <v>2958</v>
      </c>
      <c r="M800" s="27">
        <v>44694</v>
      </c>
      <c r="N800" s="38">
        <v>44728</v>
      </c>
      <c r="O800" s="26">
        <v>1716000</v>
      </c>
      <c r="P800" s="26">
        <v>1716000</v>
      </c>
      <c r="Q800" s="26">
        <f t="shared" si="12"/>
        <v>0</v>
      </c>
      <c r="R800" s="25" t="s">
        <v>107</v>
      </c>
      <c r="S800" s="25"/>
    </row>
    <row r="801" spans="1:19" x14ac:dyDescent="0.25">
      <c r="A801" s="36" t="s">
        <v>2024</v>
      </c>
      <c r="B801" s="25" t="s">
        <v>14</v>
      </c>
      <c r="C801" s="25" t="s">
        <v>2093</v>
      </c>
      <c r="D801" s="25" t="s">
        <v>2353</v>
      </c>
      <c r="E801" s="37">
        <v>1702246</v>
      </c>
      <c r="F801" s="25" t="s">
        <v>2981</v>
      </c>
      <c r="G801" s="25" t="s">
        <v>3378</v>
      </c>
      <c r="H801" s="37">
        <v>321287</v>
      </c>
      <c r="I801" s="37" t="s">
        <v>2931</v>
      </c>
      <c r="J801" s="25" t="s">
        <v>106</v>
      </c>
      <c r="K801" s="25" t="s">
        <v>13</v>
      </c>
      <c r="L801" s="25" t="s">
        <v>2958</v>
      </c>
      <c r="M801" s="27">
        <v>44694</v>
      </c>
      <c r="N801" s="38">
        <v>44736</v>
      </c>
      <c r="O801" s="26">
        <v>1749000</v>
      </c>
      <c r="P801" s="26">
        <v>1749000</v>
      </c>
      <c r="Q801" s="26">
        <f t="shared" si="12"/>
        <v>0</v>
      </c>
      <c r="R801" s="25" t="s">
        <v>107</v>
      </c>
      <c r="S801" s="25"/>
    </row>
    <row r="802" spans="1:19" x14ac:dyDescent="0.25">
      <c r="A802" s="36" t="s">
        <v>2025</v>
      </c>
      <c r="B802" s="25" t="s">
        <v>1740</v>
      </c>
      <c r="C802" s="25" t="s">
        <v>2093</v>
      </c>
      <c r="D802" s="25" t="s">
        <v>2354</v>
      </c>
      <c r="E802" s="37" t="s">
        <v>526</v>
      </c>
      <c r="F802" s="25" t="s">
        <v>2981</v>
      </c>
      <c r="G802" s="25" t="s">
        <v>3378</v>
      </c>
      <c r="H802" s="37">
        <v>321289</v>
      </c>
      <c r="I802" s="37" t="s">
        <v>3494</v>
      </c>
      <c r="J802" s="25" t="s">
        <v>106</v>
      </c>
      <c r="K802" s="25" t="s">
        <v>13</v>
      </c>
      <c r="L802" s="25" t="s">
        <v>2958</v>
      </c>
      <c r="M802" s="27">
        <v>44694</v>
      </c>
      <c r="N802" s="38">
        <v>44763</v>
      </c>
      <c r="O802" s="26">
        <v>1598830</v>
      </c>
      <c r="P802" s="26">
        <v>1598830</v>
      </c>
      <c r="Q802" s="26">
        <f t="shared" si="12"/>
        <v>0</v>
      </c>
      <c r="R802" s="25" t="s">
        <v>107</v>
      </c>
      <c r="S802" s="25"/>
    </row>
    <row r="803" spans="1:19" x14ac:dyDescent="0.25">
      <c r="A803" s="36" t="s">
        <v>2026</v>
      </c>
      <c r="B803" s="25" t="s">
        <v>225</v>
      </c>
      <c r="C803" s="25" t="s">
        <v>2093</v>
      </c>
      <c r="D803" s="25" t="s">
        <v>2355</v>
      </c>
      <c r="E803" s="37" t="s">
        <v>226</v>
      </c>
      <c r="F803" s="25" t="s">
        <v>2981</v>
      </c>
      <c r="G803" s="25" t="s">
        <v>3378</v>
      </c>
      <c r="H803" s="37">
        <v>321293</v>
      </c>
      <c r="I803" s="37" t="s">
        <v>2932</v>
      </c>
      <c r="J803" s="25" t="s">
        <v>106</v>
      </c>
      <c r="K803" s="25" t="s">
        <v>13</v>
      </c>
      <c r="L803" s="25" t="s">
        <v>2958</v>
      </c>
      <c r="M803" s="27">
        <v>44694</v>
      </c>
      <c r="N803" s="38">
        <v>44741</v>
      </c>
      <c r="O803" s="26">
        <v>1572000</v>
      </c>
      <c r="P803" s="26">
        <v>1572000</v>
      </c>
      <c r="Q803" s="26">
        <f t="shared" si="12"/>
        <v>0</v>
      </c>
      <c r="R803" s="25" t="s">
        <v>107</v>
      </c>
      <c r="S803" s="25"/>
    </row>
    <row r="804" spans="1:19" x14ac:dyDescent="0.25">
      <c r="A804" s="36" t="s">
        <v>2027</v>
      </c>
      <c r="B804" s="25" t="s">
        <v>1741</v>
      </c>
      <c r="C804" s="25" t="s">
        <v>2093</v>
      </c>
      <c r="D804" s="25" t="s">
        <v>2356</v>
      </c>
      <c r="E804" s="37">
        <v>1700980</v>
      </c>
      <c r="F804" s="25" t="s">
        <v>2981</v>
      </c>
      <c r="G804" s="25" t="s">
        <v>3378</v>
      </c>
      <c r="H804" s="37">
        <v>321295</v>
      </c>
      <c r="I804" s="37" t="s">
        <v>2933</v>
      </c>
      <c r="J804" s="25" t="s">
        <v>106</v>
      </c>
      <c r="K804" s="25" t="s">
        <v>13</v>
      </c>
      <c r="L804" s="25" t="s">
        <v>2958</v>
      </c>
      <c r="M804" s="27">
        <v>44694</v>
      </c>
      <c r="N804" s="38">
        <v>44736</v>
      </c>
      <c r="O804" s="26">
        <v>1380000</v>
      </c>
      <c r="P804" s="26">
        <v>1380000</v>
      </c>
      <c r="Q804" s="26">
        <f t="shared" si="12"/>
        <v>0</v>
      </c>
      <c r="R804" s="25" t="s">
        <v>107</v>
      </c>
      <c r="S804" s="25"/>
    </row>
    <row r="805" spans="1:19" x14ac:dyDescent="0.25">
      <c r="A805" s="36" t="s">
        <v>2028</v>
      </c>
      <c r="B805" s="25" t="s">
        <v>199</v>
      </c>
      <c r="C805" s="25" t="s">
        <v>2093</v>
      </c>
      <c r="D805" s="25" t="s">
        <v>2357</v>
      </c>
      <c r="E805" s="37" t="s">
        <v>173</v>
      </c>
      <c r="F805" s="25" t="s">
        <v>2981</v>
      </c>
      <c r="G805" s="25" t="s">
        <v>3378</v>
      </c>
      <c r="H805" s="37">
        <v>321304</v>
      </c>
      <c r="I805" s="37" t="s">
        <v>2934</v>
      </c>
      <c r="J805" s="25" t="s">
        <v>106</v>
      </c>
      <c r="K805" s="25" t="s">
        <v>13</v>
      </c>
      <c r="L805" s="25" t="s">
        <v>2958</v>
      </c>
      <c r="M805" s="27">
        <v>44694</v>
      </c>
      <c r="N805" s="38">
        <v>44741</v>
      </c>
      <c r="O805" s="26">
        <v>930090.8</v>
      </c>
      <c r="P805" s="26">
        <v>930090.8</v>
      </c>
      <c r="Q805" s="26">
        <f t="shared" si="12"/>
        <v>0</v>
      </c>
      <c r="R805" s="25" t="s">
        <v>107</v>
      </c>
      <c r="S805" s="25"/>
    </row>
    <row r="806" spans="1:19" x14ac:dyDescent="0.25">
      <c r="A806" s="36" t="s">
        <v>2029</v>
      </c>
      <c r="B806" s="25" t="s">
        <v>1742</v>
      </c>
      <c r="C806" s="25" t="s">
        <v>2093</v>
      </c>
      <c r="D806" s="25" t="s">
        <v>2358</v>
      </c>
      <c r="E806" s="37">
        <v>1800175</v>
      </c>
      <c r="F806" s="25" t="s">
        <v>2981</v>
      </c>
      <c r="G806" s="25" t="s">
        <v>3378</v>
      </c>
      <c r="H806" s="37">
        <v>321306</v>
      </c>
      <c r="I806" s="37" t="s">
        <v>3495</v>
      </c>
      <c r="J806" s="25" t="s">
        <v>106</v>
      </c>
      <c r="K806" s="25" t="s">
        <v>13</v>
      </c>
      <c r="L806" s="25" t="s">
        <v>2958</v>
      </c>
      <c r="M806" s="27">
        <v>44694</v>
      </c>
      <c r="N806" s="38">
        <v>44747</v>
      </c>
      <c r="O806" s="26">
        <v>877230</v>
      </c>
      <c r="P806" s="26">
        <v>877230</v>
      </c>
      <c r="Q806" s="26">
        <f t="shared" si="12"/>
        <v>0</v>
      </c>
      <c r="R806" s="25" t="s">
        <v>107</v>
      </c>
      <c r="S806" s="25"/>
    </row>
    <row r="807" spans="1:19" x14ac:dyDescent="0.25">
      <c r="A807" s="36" t="s">
        <v>2030</v>
      </c>
      <c r="B807" s="25" t="s">
        <v>1737</v>
      </c>
      <c r="C807" s="25" t="s">
        <v>2093</v>
      </c>
      <c r="D807" s="25" t="s">
        <v>2359</v>
      </c>
      <c r="E807" s="37">
        <v>1702466</v>
      </c>
      <c r="F807" s="25" t="s">
        <v>2981</v>
      </c>
      <c r="G807" s="25" t="s">
        <v>3378</v>
      </c>
      <c r="H807" s="37">
        <v>321309</v>
      </c>
      <c r="I807" s="37" t="s">
        <v>2935</v>
      </c>
      <c r="J807" s="25" t="s">
        <v>106</v>
      </c>
      <c r="K807" s="25" t="s">
        <v>13</v>
      </c>
      <c r="L807" s="25" t="s">
        <v>2958</v>
      </c>
      <c r="M807" s="27">
        <v>44694</v>
      </c>
      <c r="N807" s="38">
        <v>44739</v>
      </c>
      <c r="O807" s="26">
        <v>954220</v>
      </c>
      <c r="P807" s="26">
        <v>954220</v>
      </c>
      <c r="Q807" s="26">
        <f t="shared" si="12"/>
        <v>0</v>
      </c>
      <c r="R807" s="25" t="s">
        <v>107</v>
      </c>
      <c r="S807" s="25"/>
    </row>
    <row r="808" spans="1:19" x14ac:dyDescent="0.25">
      <c r="A808" s="36" t="s">
        <v>2031</v>
      </c>
      <c r="B808" s="25" t="s">
        <v>1743</v>
      </c>
      <c r="C808" s="25" t="s">
        <v>2093</v>
      </c>
      <c r="D808" s="25" t="s">
        <v>2360</v>
      </c>
      <c r="E808" s="37">
        <v>1602719</v>
      </c>
      <c r="F808" s="25" t="s">
        <v>2981</v>
      </c>
      <c r="G808" s="25" t="s">
        <v>3378</v>
      </c>
      <c r="H808" s="37">
        <v>321310</v>
      </c>
      <c r="I808" s="37" t="s">
        <v>2936</v>
      </c>
      <c r="J808" s="25" t="s">
        <v>106</v>
      </c>
      <c r="K808" s="25" t="s">
        <v>13</v>
      </c>
      <c r="L808" s="25" t="s">
        <v>2958</v>
      </c>
      <c r="M808" s="27">
        <v>44694</v>
      </c>
      <c r="N808" s="38">
        <v>44739</v>
      </c>
      <c r="O808" s="26">
        <v>400000</v>
      </c>
      <c r="P808" s="26">
        <v>400000</v>
      </c>
      <c r="Q808" s="26">
        <f t="shared" si="12"/>
        <v>0</v>
      </c>
      <c r="R808" s="25" t="s">
        <v>107</v>
      </c>
      <c r="S808" s="25"/>
    </row>
    <row r="809" spans="1:19" x14ac:dyDescent="0.25">
      <c r="A809" s="36" t="s">
        <v>2032</v>
      </c>
      <c r="B809" s="25" t="s">
        <v>1744</v>
      </c>
      <c r="C809" s="25" t="s">
        <v>2093</v>
      </c>
      <c r="D809" s="25" t="s">
        <v>2361</v>
      </c>
      <c r="E809" s="37" t="s">
        <v>2428</v>
      </c>
      <c r="F809" s="25" t="s">
        <v>2981</v>
      </c>
      <c r="G809" s="25" t="s">
        <v>3378</v>
      </c>
      <c r="H809" s="37">
        <v>321312</v>
      </c>
      <c r="I809" s="37" t="s">
        <v>116</v>
      </c>
      <c r="J809" s="25" t="s">
        <v>106</v>
      </c>
      <c r="K809" s="25" t="s">
        <v>13</v>
      </c>
      <c r="L809" s="25" t="s">
        <v>2958</v>
      </c>
      <c r="M809" s="27">
        <v>44694</v>
      </c>
      <c r="N809" s="38"/>
      <c r="O809" s="26">
        <v>0</v>
      </c>
      <c r="P809" s="26">
        <v>0</v>
      </c>
      <c r="Q809" s="26">
        <f t="shared" si="12"/>
        <v>0</v>
      </c>
      <c r="R809" s="25" t="s">
        <v>2975</v>
      </c>
      <c r="S809" s="25"/>
    </row>
    <row r="810" spans="1:19" x14ac:dyDescent="0.25">
      <c r="A810" s="36" t="s">
        <v>2033</v>
      </c>
      <c r="B810" s="25" t="s">
        <v>1742</v>
      </c>
      <c r="C810" s="25" t="s">
        <v>2093</v>
      </c>
      <c r="D810" s="25" t="s">
        <v>2362</v>
      </c>
      <c r="E810" s="37">
        <v>1800175</v>
      </c>
      <c r="F810" s="25" t="s">
        <v>2981</v>
      </c>
      <c r="G810" s="25" t="s">
        <v>3378</v>
      </c>
      <c r="H810" s="37">
        <v>321313</v>
      </c>
      <c r="I810" s="37" t="s">
        <v>2937</v>
      </c>
      <c r="J810" s="25" t="s">
        <v>106</v>
      </c>
      <c r="K810" s="25" t="s">
        <v>13</v>
      </c>
      <c r="L810" s="25" t="s">
        <v>2958</v>
      </c>
      <c r="M810" s="27">
        <v>44694</v>
      </c>
      <c r="N810" s="38">
        <v>44732</v>
      </c>
      <c r="O810" s="26">
        <v>730000</v>
      </c>
      <c r="P810" s="26">
        <v>730000</v>
      </c>
      <c r="Q810" s="26">
        <f t="shared" si="12"/>
        <v>0</v>
      </c>
      <c r="R810" s="25" t="s">
        <v>107</v>
      </c>
      <c r="S810" s="25"/>
    </row>
    <row r="811" spans="1:19" x14ac:dyDescent="0.25">
      <c r="A811" s="36" t="s">
        <v>2034</v>
      </c>
      <c r="B811" s="25" t="s">
        <v>576</v>
      </c>
      <c r="C811" s="25" t="s">
        <v>2093</v>
      </c>
      <c r="D811" s="25" t="s">
        <v>2363</v>
      </c>
      <c r="E811" s="37">
        <v>1600380</v>
      </c>
      <c r="F811" s="25" t="s">
        <v>2981</v>
      </c>
      <c r="G811" s="25" t="s">
        <v>3378</v>
      </c>
      <c r="H811" s="37">
        <v>321315</v>
      </c>
      <c r="I811" s="37" t="s">
        <v>2682</v>
      </c>
      <c r="J811" s="25" t="s">
        <v>106</v>
      </c>
      <c r="K811" s="25" t="s">
        <v>13</v>
      </c>
      <c r="L811" s="25" t="s">
        <v>2958</v>
      </c>
      <c r="M811" s="27">
        <v>44694</v>
      </c>
      <c r="N811" s="38">
        <v>44760</v>
      </c>
      <c r="O811" s="26">
        <v>261400</v>
      </c>
      <c r="P811" s="26">
        <v>261400</v>
      </c>
      <c r="Q811" s="26">
        <f t="shared" si="12"/>
        <v>0</v>
      </c>
      <c r="R811" s="25" t="s">
        <v>107</v>
      </c>
      <c r="S811" s="25"/>
    </row>
    <row r="812" spans="1:19" x14ac:dyDescent="0.25">
      <c r="A812" s="36" t="s">
        <v>2035</v>
      </c>
      <c r="B812" s="25" t="s">
        <v>1745</v>
      </c>
      <c r="C812" s="25" t="s">
        <v>2093</v>
      </c>
      <c r="D812" s="25" t="s">
        <v>2364</v>
      </c>
      <c r="E812" s="37" t="s">
        <v>2429</v>
      </c>
      <c r="F812" s="25" t="s">
        <v>2981</v>
      </c>
      <c r="G812" s="25" t="s">
        <v>3378</v>
      </c>
      <c r="H812" s="37">
        <v>321316</v>
      </c>
      <c r="I812" s="37" t="s">
        <v>3496</v>
      </c>
      <c r="J812" s="25" t="s">
        <v>106</v>
      </c>
      <c r="K812" s="25" t="s">
        <v>13</v>
      </c>
      <c r="L812" s="25" t="s">
        <v>2958</v>
      </c>
      <c r="M812" s="27">
        <v>44694</v>
      </c>
      <c r="N812" s="38">
        <v>44784</v>
      </c>
      <c r="O812" s="26">
        <v>1200000</v>
      </c>
      <c r="P812" s="26">
        <v>1200000</v>
      </c>
      <c r="Q812" s="26">
        <f t="shared" si="12"/>
        <v>0</v>
      </c>
      <c r="R812" s="25" t="s">
        <v>107</v>
      </c>
      <c r="S812" s="25"/>
    </row>
    <row r="813" spans="1:19" x14ac:dyDescent="0.25">
      <c r="A813" s="36" t="s">
        <v>2036</v>
      </c>
      <c r="B813" s="25" t="s">
        <v>15</v>
      </c>
      <c r="C813" s="25" t="s">
        <v>2093</v>
      </c>
      <c r="D813" s="25" t="s">
        <v>2365</v>
      </c>
      <c r="E813" s="37">
        <v>1702507</v>
      </c>
      <c r="F813" s="25" t="s">
        <v>2981</v>
      </c>
      <c r="G813" s="25" t="s">
        <v>3378</v>
      </c>
      <c r="H813" s="37">
        <v>321317</v>
      </c>
      <c r="I813" s="39" t="s">
        <v>2781</v>
      </c>
      <c r="J813" s="25" t="s">
        <v>106</v>
      </c>
      <c r="K813" s="25" t="s">
        <v>13</v>
      </c>
      <c r="L813" s="25" t="s">
        <v>2958</v>
      </c>
      <c r="M813" s="27">
        <v>44694</v>
      </c>
      <c r="N813" s="38">
        <v>44742</v>
      </c>
      <c r="O813" s="26">
        <v>893359.18</v>
      </c>
      <c r="P813" s="26">
        <v>893359.18</v>
      </c>
      <c r="Q813" s="26">
        <f t="shared" si="12"/>
        <v>0</v>
      </c>
      <c r="R813" s="25" t="s">
        <v>107</v>
      </c>
      <c r="S813" s="25"/>
    </row>
    <row r="814" spans="1:19" x14ac:dyDescent="0.25">
      <c r="A814" s="36" t="s">
        <v>2037</v>
      </c>
      <c r="B814" s="25" t="s">
        <v>14</v>
      </c>
      <c r="C814" s="25" t="s">
        <v>2093</v>
      </c>
      <c r="D814" s="25" t="s">
        <v>2366</v>
      </c>
      <c r="E814" s="37">
        <v>1702246</v>
      </c>
      <c r="F814" s="25" t="s">
        <v>2981</v>
      </c>
      <c r="G814" s="25" t="s">
        <v>3378</v>
      </c>
      <c r="H814" s="37">
        <v>321323</v>
      </c>
      <c r="I814" s="37" t="s">
        <v>2938</v>
      </c>
      <c r="J814" s="25" t="s">
        <v>106</v>
      </c>
      <c r="K814" s="25" t="s">
        <v>13</v>
      </c>
      <c r="L814" s="25" t="s">
        <v>2958</v>
      </c>
      <c r="M814" s="27">
        <v>44694</v>
      </c>
      <c r="N814" s="38">
        <v>44734</v>
      </c>
      <c r="O814" s="26">
        <v>940000</v>
      </c>
      <c r="P814" s="26">
        <v>940000</v>
      </c>
      <c r="Q814" s="26">
        <f t="shared" si="12"/>
        <v>0</v>
      </c>
      <c r="R814" s="25" t="s">
        <v>107</v>
      </c>
      <c r="S814" s="25"/>
    </row>
    <row r="815" spans="1:19" x14ac:dyDescent="0.25">
      <c r="A815" s="36" t="s">
        <v>2038</v>
      </c>
      <c r="B815" s="25" t="s">
        <v>1746</v>
      </c>
      <c r="C815" s="25" t="s">
        <v>115</v>
      </c>
      <c r="D815" s="25" t="s">
        <v>2367</v>
      </c>
      <c r="E815" s="37">
        <v>1800577</v>
      </c>
      <c r="F815" s="25" t="s">
        <v>115</v>
      </c>
      <c r="G815" s="25" t="s">
        <v>3381</v>
      </c>
      <c r="H815" s="37">
        <v>321366</v>
      </c>
      <c r="I815" s="37" t="s">
        <v>3497</v>
      </c>
      <c r="J815" s="25" t="s">
        <v>106</v>
      </c>
      <c r="K815" s="25" t="s">
        <v>13</v>
      </c>
      <c r="L815" s="25" t="s">
        <v>2959</v>
      </c>
      <c r="M815" s="27">
        <v>44705</v>
      </c>
      <c r="N815" s="38">
        <v>44720</v>
      </c>
      <c r="O815" s="26">
        <v>2000000</v>
      </c>
      <c r="P815" s="26">
        <v>2000000</v>
      </c>
      <c r="Q815" s="26">
        <f t="shared" si="12"/>
        <v>0</v>
      </c>
      <c r="R815" s="25" t="s">
        <v>107</v>
      </c>
      <c r="S815" s="25"/>
    </row>
    <row r="816" spans="1:19" x14ac:dyDescent="0.25">
      <c r="A816" s="36" t="s">
        <v>2039</v>
      </c>
      <c r="B816" s="25" t="s">
        <v>15</v>
      </c>
      <c r="C816" s="25" t="s">
        <v>115</v>
      </c>
      <c r="D816" s="25" t="s">
        <v>2368</v>
      </c>
      <c r="E816" s="37">
        <v>1702507</v>
      </c>
      <c r="F816" s="25" t="s">
        <v>115</v>
      </c>
      <c r="G816" s="25" t="s">
        <v>3381</v>
      </c>
      <c r="H816" s="37">
        <v>321364</v>
      </c>
      <c r="I816" s="37" t="s">
        <v>2939</v>
      </c>
      <c r="J816" s="25" t="s">
        <v>106</v>
      </c>
      <c r="K816" s="25" t="s">
        <v>13</v>
      </c>
      <c r="L816" s="25" t="s">
        <v>2960</v>
      </c>
      <c r="M816" s="27">
        <v>44705</v>
      </c>
      <c r="N816" s="38">
        <v>44734</v>
      </c>
      <c r="O816" s="26">
        <v>10416000</v>
      </c>
      <c r="P816" s="26">
        <v>10416000</v>
      </c>
      <c r="Q816" s="26">
        <f t="shared" si="12"/>
        <v>0</v>
      </c>
      <c r="R816" s="25" t="s">
        <v>107</v>
      </c>
      <c r="S816" s="25"/>
    </row>
    <row r="817" spans="1:19" x14ac:dyDescent="0.25">
      <c r="A817" s="36" t="s">
        <v>2040</v>
      </c>
      <c r="B817" s="25" t="s">
        <v>1747</v>
      </c>
      <c r="C817" s="25" t="s">
        <v>21</v>
      </c>
      <c r="D817" s="25" t="s">
        <v>2369</v>
      </c>
      <c r="E817" s="37" t="s">
        <v>2427</v>
      </c>
      <c r="F817" s="25" t="s">
        <v>2981</v>
      </c>
      <c r="G817" s="25" t="s">
        <v>3382</v>
      </c>
      <c r="H817" s="37" t="s">
        <v>116</v>
      </c>
      <c r="I817" s="37" t="s">
        <v>3498</v>
      </c>
      <c r="J817" s="25" t="s">
        <v>106</v>
      </c>
      <c r="K817" s="25" t="s">
        <v>13</v>
      </c>
      <c r="L817" s="25" t="s">
        <v>2961</v>
      </c>
      <c r="M817" s="27">
        <v>44705</v>
      </c>
      <c r="N817" s="38">
        <v>44796</v>
      </c>
      <c r="O817" s="26">
        <v>799908</v>
      </c>
      <c r="P817" s="26">
        <v>799908</v>
      </c>
      <c r="Q817" s="26">
        <f t="shared" si="12"/>
        <v>0</v>
      </c>
      <c r="R817" s="25" t="s">
        <v>107</v>
      </c>
      <c r="S817" s="25"/>
    </row>
    <row r="818" spans="1:19" x14ac:dyDescent="0.25">
      <c r="A818" s="36" t="s">
        <v>2041</v>
      </c>
      <c r="B818" s="25" t="s">
        <v>1748</v>
      </c>
      <c r="C818" s="25" t="s">
        <v>115</v>
      </c>
      <c r="D818" s="25" t="s">
        <v>2370</v>
      </c>
      <c r="E818" s="37">
        <v>1700852</v>
      </c>
      <c r="F818" s="25" t="s">
        <v>115</v>
      </c>
      <c r="G818" s="25" t="s">
        <v>3381</v>
      </c>
      <c r="H818" s="37">
        <v>321368</v>
      </c>
      <c r="I818" s="37" t="s">
        <v>2940</v>
      </c>
      <c r="J818" s="25" t="s">
        <v>106</v>
      </c>
      <c r="K818" s="25" t="s">
        <v>13</v>
      </c>
      <c r="L818" s="25" t="s">
        <v>2962</v>
      </c>
      <c r="M818" s="27">
        <v>44708</v>
      </c>
      <c r="N818" s="38">
        <v>44739</v>
      </c>
      <c r="O818" s="26">
        <v>3563480.63</v>
      </c>
      <c r="P818" s="26">
        <v>3563480.63</v>
      </c>
      <c r="Q818" s="26">
        <f t="shared" si="12"/>
        <v>0</v>
      </c>
      <c r="R818" s="25" t="s">
        <v>107</v>
      </c>
      <c r="S818" s="25"/>
    </row>
    <row r="819" spans="1:19" x14ac:dyDescent="0.25">
      <c r="A819" s="36" t="s">
        <v>2042</v>
      </c>
      <c r="B819" s="25" t="s">
        <v>1749</v>
      </c>
      <c r="C819" s="25" t="s">
        <v>115</v>
      </c>
      <c r="D819" s="25" t="s">
        <v>2371</v>
      </c>
      <c r="E819" s="37">
        <v>2200010</v>
      </c>
      <c r="F819" s="25" t="s">
        <v>115</v>
      </c>
      <c r="G819" s="25" t="s">
        <v>3381</v>
      </c>
      <c r="H819" s="37">
        <v>321331</v>
      </c>
      <c r="I819" s="37" t="s">
        <v>2941</v>
      </c>
      <c r="J819" s="25" t="s">
        <v>106</v>
      </c>
      <c r="K819" s="25" t="s">
        <v>13</v>
      </c>
      <c r="L819" s="25" t="s">
        <v>2963</v>
      </c>
      <c r="M819" s="27">
        <v>44708</v>
      </c>
      <c r="N819" s="38">
        <v>44727</v>
      </c>
      <c r="O819" s="26">
        <v>1812900</v>
      </c>
      <c r="P819" s="26">
        <v>1812900</v>
      </c>
      <c r="Q819" s="26">
        <f t="shared" si="12"/>
        <v>0</v>
      </c>
      <c r="R819" s="25" t="s">
        <v>107</v>
      </c>
      <c r="S819" s="25"/>
    </row>
    <row r="820" spans="1:19" x14ac:dyDescent="0.25">
      <c r="A820" s="36" t="s">
        <v>2043</v>
      </c>
      <c r="B820" s="25" t="s">
        <v>1750</v>
      </c>
      <c r="C820" s="25" t="s">
        <v>115</v>
      </c>
      <c r="D820" s="25" t="s">
        <v>2372</v>
      </c>
      <c r="E820" s="37" t="s">
        <v>167</v>
      </c>
      <c r="F820" s="25" t="s">
        <v>115</v>
      </c>
      <c r="G820" s="25" t="s">
        <v>3381</v>
      </c>
      <c r="H820" s="37" t="s">
        <v>116</v>
      </c>
      <c r="I820" s="37" t="s">
        <v>3499</v>
      </c>
      <c r="J820" s="25" t="s">
        <v>106</v>
      </c>
      <c r="K820" s="25" t="s">
        <v>13</v>
      </c>
      <c r="L820" s="25" t="s">
        <v>2964</v>
      </c>
      <c r="M820" s="27">
        <v>44708</v>
      </c>
      <c r="N820" s="38">
        <v>44742</v>
      </c>
      <c r="O820" s="26">
        <v>1999220</v>
      </c>
      <c r="P820" s="26">
        <v>1999220</v>
      </c>
      <c r="Q820" s="26">
        <f t="shared" si="12"/>
        <v>0</v>
      </c>
      <c r="R820" s="25" t="s">
        <v>107</v>
      </c>
      <c r="S820" s="25"/>
    </row>
    <row r="821" spans="1:19" x14ac:dyDescent="0.25">
      <c r="A821" s="36" t="s">
        <v>2044</v>
      </c>
      <c r="B821" s="25" t="s">
        <v>1751</v>
      </c>
      <c r="C821" s="25" t="s">
        <v>115</v>
      </c>
      <c r="D821" s="25" t="s">
        <v>2373</v>
      </c>
      <c r="E821" s="37">
        <v>1800183</v>
      </c>
      <c r="F821" s="25" t="s">
        <v>115</v>
      </c>
      <c r="G821" s="25" t="s">
        <v>3381</v>
      </c>
      <c r="H821" s="37">
        <v>321367</v>
      </c>
      <c r="I821" s="37" t="s">
        <v>2942</v>
      </c>
      <c r="J821" s="25" t="s">
        <v>106</v>
      </c>
      <c r="K821" s="25" t="s">
        <v>13</v>
      </c>
      <c r="L821" s="25" t="s">
        <v>2965</v>
      </c>
      <c r="M821" s="27">
        <v>44708</v>
      </c>
      <c r="N821" s="38">
        <v>44736</v>
      </c>
      <c r="O821" s="26">
        <v>9636038.1099999994</v>
      </c>
      <c r="P821" s="26">
        <v>9636038.1099999994</v>
      </c>
      <c r="Q821" s="26">
        <f t="shared" si="12"/>
        <v>0</v>
      </c>
      <c r="R821" s="25" t="s">
        <v>107</v>
      </c>
      <c r="S821" s="25"/>
    </row>
    <row r="822" spans="1:19" x14ac:dyDescent="0.25">
      <c r="A822" s="36" t="s">
        <v>2045</v>
      </c>
      <c r="B822" s="25" t="s">
        <v>1752</v>
      </c>
      <c r="C822" s="25" t="s">
        <v>115</v>
      </c>
      <c r="D822" s="25" t="s">
        <v>2374</v>
      </c>
      <c r="E822" s="37" t="s">
        <v>2430</v>
      </c>
      <c r="F822" s="25" t="s">
        <v>115</v>
      </c>
      <c r="G822" s="25" t="s">
        <v>3381</v>
      </c>
      <c r="H822" s="37">
        <v>321303</v>
      </c>
      <c r="I822" s="37" t="s">
        <v>3500</v>
      </c>
      <c r="J822" s="25" t="s">
        <v>106</v>
      </c>
      <c r="K822" s="25" t="s">
        <v>13</v>
      </c>
      <c r="L822" s="25" t="s">
        <v>2966</v>
      </c>
      <c r="M822" s="27">
        <v>44715</v>
      </c>
      <c r="N822" s="38">
        <v>44774</v>
      </c>
      <c r="O822" s="26">
        <v>2488610</v>
      </c>
      <c r="P822" s="26">
        <v>2488610</v>
      </c>
      <c r="Q822" s="26">
        <f t="shared" si="12"/>
        <v>0</v>
      </c>
      <c r="R822" s="25" t="s">
        <v>107</v>
      </c>
      <c r="S822" s="25"/>
    </row>
    <row r="823" spans="1:19" x14ac:dyDescent="0.25">
      <c r="A823" s="36" t="s">
        <v>2046</v>
      </c>
      <c r="B823" s="25" t="s">
        <v>1701</v>
      </c>
      <c r="C823" s="25" t="s">
        <v>2090</v>
      </c>
      <c r="D823" s="25" t="s">
        <v>2375</v>
      </c>
      <c r="E823" s="37">
        <v>1702246</v>
      </c>
      <c r="F823" s="25" t="s">
        <v>2981</v>
      </c>
      <c r="G823" s="25" t="s">
        <v>3378</v>
      </c>
      <c r="H823" s="37">
        <v>283938</v>
      </c>
      <c r="I823" s="37" t="s">
        <v>116</v>
      </c>
      <c r="J823" s="25" t="s">
        <v>106</v>
      </c>
      <c r="K823" s="25" t="s">
        <v>13</v>
      </c>
      <c r="L823" s="25" t="s">
        <v>2967</v>
      </c>
      <c r="M823" s="27">
        <v>44715</v>
      </c>
      <c r="N823" s="38">
        <v>43291</v>
      </c>
      <c r="O823" s="26">
        <v>650000</v>
      </c>
      <c r="P823" s="26">
        <v>650000</v>
      </c>
      <c r="Q823" s="26">
        <f t="shared" si="12"/>
        <v>0</v>
      </c>
      <c r="R823" s="25" t="s">
        <v>107</v>
      </c>
      <c r="S823" s="25"/>
    </row>
    <row r="824" spans="1:19" x14ac:dyDescent="0.25">
      <c r="A824" s="36" t="s">
        <v>2047</v>
      </c>
      <c r="B824" s="25" t="s">
        <v>440</v>
      </c>
      <c r="C824" s="25" t="s">
        <v>2090</v>
      </c>
      <c r="D824" s="25" t="s">
        <v>2376</v>
      </c>
      <c r="E824" s="37">
        <v>1602199</v>
      </c>
      <c r="F824" s="25" t="s">
        <v>2981</v>
      </c>
      <c r="G824" s="25" t="s">
        <v>3378</v>
      </c>
      <c r="H824" s="37">
        <v>286252</v>
      </c>
      <c r="I824" s="37" t="s">
        <v>116</v>
      </c>
      <c r="J824" s="25" t="s">
        <v>106</v>
      </c>
      <c r="K824" s="25" t="s">
        <v>13</v>
      </c>
      <c r="L824" s="25" t="s">
        <v>2967</v>
      </c>
      <c r="M824" s="27">
        <v>44715</v>
      </c>
      <c r="N824" s="38">
        <v>43180</v>
      </c>
      <c r="O824" s="26">
        <v>189500</v>
      </c>
      <c r="P824" s="26">
        <v>189500</v>
      </c>
      <c r="Q824" s="26">
        <f t="shared" si="12"/>
        <v>0</v>
      </c>
      <c r="R824" s="25" t="s">
        <v>107</v>
      </c>
      <c r="S824" s="25"/>
    </row>
    <row r="825" spans="1:19" x14ac:dyDescent="0.25">
      <c r="A825" s="36" t="s">
        <v>2048</v>
      </c>
      <c r="B825" s="25" t="s">
        <v>700</v>
      </c>
      <c r="C825" s="25" t="s">
        <v>2090</v>
      </c>
      <c r="D825" s="25" t="s">
        <v>2377</v>
      </c>
      <c r="E825" s="37">
        <v>1800229</v>
      </c>
      <c r="F825" s="25" t="s">
        <v>2981</v>
      </c>
      <c r="G825" s="25" t="s">
        <v>3378</v>
      </c>
      <c r="H825" s="37">
        <v>287315</v>
      </c>
      <c r="I825" s="37" t="s">
        <v>116</v>
      </c>
      <c r="J825" s="25" t="s">
        <v>106</v>
      </c>
      <c r="K825" s="25" t="s">
        <v>13</v>
      </c>
      <c r="L825" s="25" t="s">
        <v>2967</v>
      </c>
      <c r="M825" s="27">
        <v>44715</v>
      </c>
      <c r="N825" s="38">
        <v>43181</v>
      </c>
      <c r="O825" s="26">
        <v>0</v>
      </c>
      <c r="P825" s="26">
        <v>0</v>
      </c>
      <c r="Q825" s="26">
        <f t="shared" si="12"/>
        <v>0</v>
      </c>
      <c r="R825" s="25" t="s">
        <v>2975</v>
      </c>
      <c r="S825" s="25"/>
    </row>
    <row r="826" spans="1:19" x14ac:dyDescent="0.25">
      <c r="A826" s="36" t="s">
        <v>2049</v>
      </c>
      <c r="B826" s="25" t="s">
        <v>1753</v>
      </c>
      <c r="C826" s="25" t="s">
        <v>2091</v>
      </c>
      <c r="D826" s="25" t="s">
        <v>2378</v>
      </c>
      <c r="E826" s="37">
        <v>1800556</v>
      </c>
      <c r="F826" s="25" t="s">
        <v>2981</v>
      </c>
      <c r="G826" s="25" t="s">
        <v>3378</v>
      </c>
      <c r="H826" s="37" t="s">
        <v>2518</v>
      </c>
      <c r="I826" s="37" t="s">
        <v>116</v>
      </c>
      <c r="J826" s="25" t="s">
        <v>106</v>
      </c>
      <c r="K826" s="25" t="s">
        <v>13</v>
      </c>
      <c r="L826" s="25" t="s">
        <v>2967</v>
      </c>
      <c r="M826" s="27">
        <v>44715</v>
      </c>
      <c r="N826" s="38">
        <v>43711</v>
      </c>
      <c r="O826" s="26">
        <v>84000</v>
      </c>
      <c r="P826" s="26">
        <v>84000</v>
      </c>
      <c r="Q826" s="26">
        <f t="shared" si="12"/>
        <v>0</v>
      </c>
      <c r="R826" s="25" t="s">
        <v>107</v>
      </c>
      <c r="S826" s="25"/>
    </row>
    <row r="827" spans="1:19" x14ac:dyDescent="0.25">
      <c r="A827" s="36" t="s">
        <v>2050</v>
      </c>
      <c r="B827" s="25" t="s">
        <v>1705</v>
      </c>
      <c r="C827" s="25" t="s">
        <v>2091</v>
      </c>
      <c r="D827" s="25" t="s">
        <v>2379</v>
      </c>
      <c r="E827" s="37" t="s">
        <v>188</v>
      </c>
      <c r="F827" s="25" t="s">
        <v>2981</v>
      </c>
      <c r="G827" s="25" t="s">
        <v>3378</v>
      </c>
      <c r="H827" s="37" t="s">
        <v>2519</v>
      </c>
      <c r="I827" s="37" t="s">
        <v>116</v>
      </c>
      <c r="J827" s="25" t="s">
        <v>106</v>
      </c>
      <c r="K827" s="25" t="s">
        <v>13</v>
      </c>
      <c r="L827" s="25" t="s">
        <v>2967</v>
      </c>
      <c r="M827" s="27">
        <v>44715</v>
      </c>
      <c r="N827" s="38">
        <v>43713</v>
      </c>
      <c r="O827" s="26">
        <v>400000</v>
      </c>
      <c r="P827" s="26">
        <v>400000</v>
      </c>
      <c r="Q827" s="26">
        <f t="shared" si="12"/>
        <v>0</v>
      </c>
      <c r="R827" s="25" t="s">
        <v>107</v>
      </c>
      <c r="S827" s="25"/>
    </row>
    <row r="828" spans="1:19" x14ac:dyDescent="0.25">
      <c r="A828" s="36" t="s">
        <v>2051</v>
      </c>
      <c r="B828" s="25" t="s">
        <v>283</v>
      </c>
      <c r="C828" s="25" t="s">
        <v>2091</v>
      </c>
      <c r="D828" s="25" t="s">
        <v>2380</v>
      </c>
      <c r="E828" s="37">
        <v>1800163</v>
      </c>
      <c r="F828" s="25" t="s">
        <v>2981</v>
      </c>
      <c r="G828" s="25" t="s">
        <v>3378</v>
      </c>
      <c r="H828" s="37" t="s">
        <v>2520</v>
      </c>
      <c r="I828" s="37" t="s">
        <v>116</v>
      </c>
      <c r="J828" s="25" t="s">
        <v>106</v>
      </c>
      <c r="K828" s="25" t="s">
        <v>13</v>
      </c>
      <c r="L828" s="25" t="s">
        <v>2967</v>
      </c>
      <c r="M828" s="27">
        <v>44715</v>
      </c>
      <c r="N828" s="38">
        <v>43711</v>
      </c>
      <c r="O828" s="26">
        <v>548000</v>
      </c>
      <c r="P828" s="26">
        <v>548000</v>
      </c>
      <c r="Q828" s="26">
        <f t="shared" si="12"/>
        <v>0</v>
      </c>
      <c r="R828" s="25" t="s">
        <v>107</v>
      </c>
      <c r="S828" s="25"/>
    </row>
    <row r="829" spans="1:19" x14ac:dyDescent="0.25">
      <c r="A829" s="36" t="s">
        <v>2052</v>
      </c>
      <c r="B829" s="25" t="s">
        <v>252</v>
      </c>
      <c r="C829" s="25" t="s">
        <v>2091</v>
      </c>
      <c r="D829" s="25" t="s">
        <v>2381</v>
      </c>
      <c r="E829" s="37">
        <v>1703107</v>
      </c>
      <c r="F829" s="25" t="s">
        <v>2981</v>
      </c>
      <c r="G829" s="25" t="s">
        <v>3378</v>
      </c>
      <c r="H829" s="37" t="s">
        <v>2521</v>
      </c>
      <c r="I829" s="37" t="s">
        <v>116</v>
      </c>
      <c r="J829" s="25" t="s">
        <v>106</v>
      </c>
      <c r="K829" s="25" t="s">
        <v>13</v>
      </c>
      <c r="L829" s="25" t="s">
        <v>2967</v>
      </c>
      <c r="M829" s="27">
        <v>44715</v>
      </c>
      <c r="N829" s="38">
        <v>43711</v>
      </c>
      <c r="O829" s="26">
        <v>439000</v>
      </c>
      <c r="P829" s="26">
        <v>439000</v>
      </c>
      <c r="Q829" s="26">
        <f t="shared" si="12"/>
        <v>0</v>
      </c>
      <c r="R829" s="25" t="s">
        <v>107</v>
      </c>
      <c r="S829" s="25"/>
    </row>
    <row r="830" spans="1:19" x14ac:dyDescent="0.25">
      <c r="A830" s="36" t="s">
        <v>2053</v>
      </c>
      <c r="B830" s="25" t="s">
        <v>283</v>
      </c>
      <c r="C830" s="25" t="s">
        <v>2091</v>
      </c>
      <c r="D830" s="25" t="s">
        <v>2382</v>
      </c>
      <c r="E830" s="37">
        <v>1800163</v>
      </c>
      <c r="F830" s="25" t="s">
        <v>2981</v>
      </c>
      <c r="G830" s="25" t="s">
        <v>3378</v>
      </c>
      <c r="H830" s="37" t="s">
        <v>2522</v>
      </c>
      <c r="I830" s="37" t="s">
        <v>116</v>
      </c>
      <c r="J830" s="25" t="s">
        <v>106</v>
      </c>
      <c r="K830" s="25" t="s">
        <v>13</v>
      </c>
      <c r="L830" s="25" t="s">
        <v>2967</v>
      </c>
      <c r="M830" s="27">
        <v>44715</v>
      </c>
      <c r="N830" s="38">
        <v>43711</v>
      </c>
      <c r="O830" s="26">
        <v>285000</v>
      </c>
      <c r="P830" s="26">
        <v>285000</v>
      </c>
      <c r="Q830" s="26">
        <f t="shared" si="12"/>
        <v>0</v>
      </c>
      <c r="R830" s="25" t="s">
        <v>107</v>
      </c>
      <c r="S830" s="25"/>
    </row>
    <row r="831" spans="1:19" x14ac:dyDescent="0.25">
      <c r="A831" s="36" t="s">
        <v>2054</v>
      </c>
      <c r="B831" s="25" t="s">
        <v>1695</v>
      </c>
      <c r="C831" s="25" t="s">
        <v>2091</v>
      </c>
      <c r="D831" s="25" t="s">
        <v>2383</v>
      </c>
      <c r="E831" s="37" t="s">
        <v>226</v>
      </c>
      <c r="F831" s="25" t="s">
        <v>2981</v>
      </c>
      <c r="G831" s="25" t="s">
        <v>3378</v>
      </c>
      <c r="H831" s="37" t="s">
        <v>2523</v>
      </c>
      <c r="I831" s="37" t="s">
        <v>116</v>
      </c>
      <c r="J831" s="25" t="s">
        <v>106</v>
      </c>
      <c r="K831" s="25" t="s">
        <v>13</v>
      </c>
      <c r="L831" s="25" t="s">
        <v>2967</v>
      </c>
      <c r="M831" s="27">
        <v>44715</v>
      </c>
      <c r="N831" s="38">
        <v>43713</v>
      </c>
      <c r="O831" s="26">
        <v>180000</v>
      </c>
      <c r="P831" s="26">
        <v>180000</v>
      </c>
      <c r="Q831" s="26">
        <f t="shared" si="12"/>
        <v>0</v>
      </c>
      <c r="R831" s="25" t="s">
        <v>107</v>
      </c>
      <c r="S831" s="25"/>
    </row>
    <row r="832" spans="1:19" x14ac:dyDescent="0.25">
      <c r="A832" s="36" t="s">
        <v>2055</v>
      </c>
      <c r="B832" s="25" t="s">
        <v>1697</v>
      </c>
      <c r="C832" s="25" t="s">
        <v>2091</v>
      </c>
      <c r="D832" s="25" t="s">
        <v>2384</v>
      </c>
      <c r="E832" s="37">
        <v>1701645</v>
      </c>
      <c r="F832" s="25" t="s">
        <v>2981</v>
      </c>
      <c r="G832" s="25" t="s">
        <v>3378</v>
      </c>
      <c r="H832" s="37" t="s">
        <v>2524</v>
      </c>
      <c r="I832" s="37" t="s">
        <v>116</v>
      </c>
      <c r="J832" s="25" t="s">
        <v>106</v>
      </c>
      <c r="K832" s="25" t="s">
        <v>13</v>
      </c>
      <c r="L832" s="25" t="s">
        <v>2967</v>
      </c>
      <c r="M832" s="27">
        <v>44715</v>
      </c>
      <c r="N832" s="38">
        <v>43711</v>
      </c>
      <c r="O832" s="26">
        <v>170000</v>
      </c>
      <c r="P832" s="26">
        <v>170000</v>
      </c>
      <c r="Q832" s="26">
        <f t="shared" si="12"/>
        <v>0</v>
      </c>
      <c r="R832" s="25" t="s">
        <v>107</v>
      </c>
      <c r="S832" s="25"/>
    </row>
    <row r="833" spans="1:19" x14ac:dyDescent="0.25">
      <c r="A833" s="36" t="s">
        <v>2056</v>
      </c>
      <c r="B833" s="25" t="s">
        <v>1697</v>
      </c>
      <c r="C833" s="25" t="s">
        <v>2091</v>
      </c>
      <c r="D833" s="25" t="s">
        <v>2385</v>
      </c>
      <c r="E833" s="37">
        <v>1701645</v>
      </c>
      <c r="F833" s="25" t="s">
        <v>2981</v>
      </c>
      <c r="G833" s="25" t="s">
        <v>3378</v>
      </c>
      <c r="H833" s="37" t="s">
        <v>2525</v>
      </c>
      <c r="I833" s="37" t="s">
        <v>116</v>
      </c>
      <c r="J833" s="25" t="s">
        <v>106</v>
      </c>
      <c r="K833" s="25" t="s">
        <v>13</v>
      </c>
      <c r="L833" s="25" t="s">
        <v>2967</v>
      </c>
      <c r="M833" s="27">
        <v>44715</v>
      </c>
      <c r="N833" s="38">
        <v>43711</v>
      </c>
      <c r="O833" s="26">
        <v>512000</v>
      </c>
      <c r="P833" s="26">
        <v>512000</v>
      </c>
      <c r="Q833" s="26">
        <f t="shared" si="12"/>
        <v>0</v>
      </c>
      <c r="R833" s="25" t="s">
        <v>107</v>
      </c>
      <c r="S833" s="25"/>
    </row>
    <row r="834" spans="1:19" x14ac:dyDescent="0.25">
      <c r="A834" s="36" t="s">
        <v>2057</v>
      </c>
      <c r="B834" s="25" t="s">
        <v>283</v>
      </c>
      <c r="C834" s="25" t="s">
        <v>2091</v>
      </c>
      <c r="D834" s="25" t="s">
        <v>2386</v>
      </c>
      <c r="E834" s="37">
        <v>1800163</v>
      </c>
      <c r="F834" s="25" t="s">
        <v>2981</v>
      </c>
      <c r="G834" s="25" t="s">
        <v>3378</v>
      </c>
      <c r="H834" s="37" t="s">
        <v>2526</v>
      </c>
      <c r="I834" s="37" t="s">
        <v>116</v>
      </c>
      <c r="J834" s="25" t="s">
        <v>106</v>
      </c>
      <c r="K834" s="25" t="s">
        <v>13</v>
      </c>
      <c r="L834" s="25" t="s">
        <v>2967</v>
      </c>
      <c r="M834" s="27">
        <v>44715</v>
      </c>
      <c r="N834" s="38">
        <v>43711</v>
      </c>
      <c r="O834" s="26">
        <v>103240</v>
      </c>
      <c r="P834" s="26">
        <v>103240</v>
      </c>
      <c r="Q834" s="26">
        <f t="shared" si="12"/>
        <v>0</v>
      </c>
      <c r="R834" s="25" t="s">
        <v>107</v>
      </c>
      <c r="S834" s="25"/>
    </row>
    <row r="835" spans="1:19" x14ac:dyDescent="0.25">
      <c r="A835" s="36" t="s">
        <v>2058</v>
      </c>
      <c r="B835" s="25" t="s">
        <v>1754</v>
      </c>
      <c r="C835" s="25" t="s">
        <v>115</v>
      </c>
      <c r="D835" s="25" t="s">
        <v>2387</v>
      </c>
      <c r="E835" s="37">
        <v>2000499</v>
      </c>
      <c r="F835" s="25" t="s">
        <v>115</v>
      </c>
      <c r="G835" s="25" t="s">
        <v>3381</v>
      </c>
      <c r="H835" s="37">
        <v>321363</v>
      </c>
      <c r="I835" s="37" t="s">
        <v>3501</v>
      </c>
      <c r="J835" s="25" t="s">
        <v>106</v>
      </c>
      <c r="K835" s="25" t="s">
        <v>13</v>
      </c>
      <c r="L835" s="25" t="s">
        <v>2968</v>
      </c>
      <c r="M835" s="27">
        <v>44729</v>
      </c>
      <c r="N835" s="38">
        <v>44742</v>
      </c>
      <c r="O835" s="26">
        <v>9254000</v>
      </c>
      <c r="P835" s="26">
        <v>9254000</v>
      </c>
      <c r="Q835" s="26">
        <f t="shared" si="12"/>
        <v>0</v>
      </c>
      <c r="R835" s="25" t="s">
        <v>107</v>
      </c>
      <c r="S835" s="25"/>
    </row>
    <row r="836" spans="1:19" x14ac:dyDescent="0.25">
      <c r="A836" s="36" t="s">
        <v>2059</v>
      </c>
      <c r="B836" s="25" t="s">
        <v>1755</v>
      </c>
      <c r="C836" s="25" t="s">
        <v>115</v>
      </c>
      <c r="D836" s="25" t="s">
        <v>2388</v>
      </c>
      <c r="E836" s="37" t="s">
        <v>2431</v>
      </c>
      <c r="F836" s="25" t="s">
        <v>115</v>
      </c>
      <c r="G836" s="25" t="s">
        <v>3381</v>
      </c>
      <c r="H836" s="37">
        <v>321379</v>
      </c>
      <c r="I836" s="37" t="s">
        <v>3502</v>
      </c>
      <c r="J836" s="25" t="s">
        <v>106</v>
      </c>
      <c r="K836" s="25" t="s">
        <v>13</v>
      </c>
      <c r="L836" s="25" t="s">
        <v>2969</v>
      </c>
      <c r="M836" s="27">
        <v>44740</v>
      </c>
      <c r="N836" s="38">
        <v>44760</v>
      </c>
      <c r="O836" s="26">
        <v>10859770</v>
      </c>
      <c r="P836" s="26">
        <v>10859770</v>
      </c>
      <c r="Q836" s="26">
        <f t="shared" si="12"/>
        <v>0</v>
      </c>
      <c r="R836" s="25" t="s">
        <v>107</v>
      </c>
      <c r="S836" s="25"/>
    </row>
    <row r="837" spans="1:19" x14ac:dyDescent="0.25">
      <c r="A837" s="36" t="s">
        <v>2060</v>
      </c>
      <c r="B837" s="25" t="s">
        <v>14</v>
      </c>
      <c r="C837" s="25" t="s">
        <v>2094</v>
      </c>
      <c r="D837" s="25" t="s">
        <v>1057</v>
      </c>
      <c r="E837" s="37">
        <v>1702246</v>
      </c>
      <c r="F837" s="25" t="s">
        <v>2981</v>
      </c>
      <c r="G837" s="25" t="s">
        <v>3378</v>
      </c>
      <c r="H837" s="37">
        <v>321254</v>
      </c>
      <c r="I837" s="37" t="s">
        <v>3503</v>
      </c>
      <c r="J837" s="25" t="s">
        <v>106</v>
      </c>
      <c r="K837" s="25" t="s">
        <v>13</v>
      </c>
      <c r="L837" s="25" t="s">
        <v>2970</v>
      </c>
      <c r="M837" s="27">
        <v>44740</v>
      </c>
      <c r="N837" s="38">
        <v>44845</v>
      </c>
      <c r="O837" s="26">
        <v>461950</v>
      </c>
      <c r="P837" s="26">
        <v>461950</v>
      </c>
      <c r="Q837" s="26">
        <f t="shared" si="12"/>
        <v>0</v>
      </c>
      <c r="R837" s="25" t="s">
        <v>107</v>
      </c>
      <c r="S837" s="25"/>
    </row>
    <row r="838" spans="1:19" x14ac:dyDescent="0.25">
      <c r="A838" s="36" t="s">
        <v>2061</v>
      </c>
      <c r="B838" s="25" t="s">
        <v>1756</v>
      </c>
      <c r="C838" s="25" t="s">
        <v>2094</v>
      </c>
      <c r="D838" s="25" t="s">
        <v>1054</v>
      </c>
      <c r="E838" s="37">
        <v>1602282</v>
      </c>
      <c r="F838" s="25" t="s">
        <v>2981</v>
      </c>
      <c r="G838" s="25" t="s">
        <v>3378</v>
      </c>
      <c r="H838" s="37">
        <v>321260</v>
      </c>
      <c r="I838" s="37" t="s">
        <v>3504</v>
      </c>
      <c r="J838" s="25" t="s">
        <v>106</v>
      </c>
      <c r="K838" s="25" t="s">
        <v>13</v>
      </c>
      <c r="L838" s="25" t="s">
        <v>2970</v>
      </c>
      <c r="M838" s="27">
        <v>44740</v>
      </c>
      <c r="N838" s="38">
        <v>44813</v>
      </c>
      <c r="O838" s="26">
        <v>2272215</v>
      </c>
      <c r="P838" s="26">
        <v>2272215</v>
      </c>
      <c r="Q838" s="26">
        <f t="shared" ref="Q838:Q901" si="13">O838-P838</f>
        <v>0</v>
      </c>
      <c r="R838" s="25" t="s">
        <v>107</v>
      </c>
      <c r="S838" s="25"/>
    </row>
    <row r="839" spans="1:19" x14ac:dyDescent="0.25">
      <c r="A839" s="36" t="s">
        <v>2062</v>
      </c>
      <c r="B839" s="25" t="s">
        <v>1757</v>
      </c>
      <c r="C839" s="25" t="s">
        <v>2094</v>
      </c>
      <c r="D839" s="25" t="s">
        <v>1061</v>
      </c>
      <c r="E839" s="37">
        <v>1700856</v>
      </c>
      <c r="F839" s="25" t="s">
        <v>2981</v>
      </c>
      <c r="G839" s="25" t="s">
        <v>3378</v>
      </c>
      <c r="H839" s="37">
        <v>321261</v>
      </c>
      <c r="I839" s="37" t="s">
        <v>3505</v>
      </c>
      <c r="J839" s="25" t="s">
        <v>106</v>
      </c>
      <c r="K839" s="25" t="s">
        <v>13</v>
      </c>
      <c r="L839" s="25" t="s">
        <v>2970</v>
      </c>
      <c r="M839" s="27">
        <v>44740</v>
      </c>
      <c r="N839" s="38">
        <v>44802</v>
      </c>
      <c r="O839" s="26">
        <v>1086024</v>
      </c>
      <c r="P839" s="26">
        <v>1086024</v>
      </c>
      <c r="Q839" s="26">
        <f t="shared" si="13"/>
        <v>0</v>
      </c>
      <c r="R839" s="25" t="s">
        <v>107</v>
      </c>
      <c r="S839" s="25"/>
    </row>
    <row r="840" spans="1:19" x14ac:dyDescent="0.25">
      <c r="A840" s="36" t="s">
        <v>2063</v>
      </c>
      <c r="B840" s="25" t="s">
        <v>1758</v>
      </c>
      <c r="C840" s="25" t="s">
        <v>2094</v>
      </c>
      <c r="D840" s="25" t="s">
        <v>2389</v>
      </c>
      <c r="E840" s="37" t="s">
        <v>160</v>
      </c>
      <c r="F840" s="25" t="s">
        <v>2981</v>
      </c>
      <c r="G840" s="25" t="s">
        <v>3378</v>
      </c>
      <c r="H840" s="37">
        <v>321264</v>
      </c>
      <c r="I840" s="37" t="s">
        <v>3506</v>
      </c>
      <c r="J840" s="25" t="s">
        <v>106</v>
      </c>
      <c r="K840" s="25" t="s">
        <v>13</v>
      </c>
      <c r="L840" s="25" t="s">
        <v>2970</v>
      </c>
      <c r="M840" s="27">
        <v>44740</v>
      </c>
      <c r="N840" s="38">
        <v>44798</v>
      </c>
      <c r="O840" s="26">
        <v>2487609</v>
      </c>
      <c r="P840" s="26">
        <v>2487609</v>
      </c>
      <c r="Q840" s="26">
        <f t="shared" si="13"/>
        <v>0</v>
      </c>
      <c r="R840" s="25" t="s">
        <v>107</v>
      </c>
      <c r="S840" s="25"/>
    </row>
    <row r="841" spans="1:19" x14ac:dyDescent="0.25">
      <c r="A841" s="36" t="s">
        <v>2064</v>
      </c>
      <c r="B841" s="25" t="s">
        <v>14</v>
      </c>
      <c r="C841" s="25" t="s">
        <v>2094</v>
      </c>
      <c r="D841" s="25" t="s">
        <v>2390</v>
      </c>
      <c r="E841" s="37">
        <v>1702246</v>
      </c>
      <c r="F841" s="25" t="s">
        <v>2981</v>
      </c>
      <c r="G841" s="25" t="s">
        <v>3378</v>
      </c>
      <c r="H841" s="37">
        <v>321269</v>
      </c>
      <c r="I841" s="37" t="s">
        <v>3507</v>
      </c>
      <c r="J841" s="25" t="s">
        <v>106</v>
      </c>
      <c r="K841" s="25" t="s">
        <v>13</v>
      </c>
      <c r="L841" s="25" t="s">
        <v>2970</v>
      </c>
      <c r="M841" s="27">
        <v>44740</v>
      </c>
      <c r="N841" s="38">
        <v>44823</v>
      </c>
      <c r="O841" s="26">
        <v>551681</v>
      </c>
      <c r="P841" s="26">
        <v>551681</v>
      </c>
      <c r="Q841" s="26">
        <f t="shared" si="13"/>
        <v>0</v>
      </c>
      <c r="R841" s="25" t="s">
        <v>107</v>
      </c>
      <c r="S841" s="25"/>
    </row>
    <row r="842" spans="1:19" x14ac:dyDescent="0.25">
      <c r="A842" s="36" t="s">
        <v>2065</v>
      </c>
      <c r="B842" s="25" t="s">
        <v>215</v>
      </c>
      <c r="C842" s="25" t="s">
        <v>2094</v>
      </c>
      <c r="D842" s="25" t="s">
        <v>1056</v>
      </c>
      <c r="E842" s="37">
        <v>1702512</v>
      </c>
      <c r="F842" s="25" t="s">
        <v>2981</v>
      </c>
      <c r="G842" s="25" t="s">
        <v>3378</v>
      </c>
      <c r="H842" s="37">
        <v>321270</v>
      </c>
      <c r="I842" s="37" t="s">
        <v>3508</v>
      </c>
      <c r="J842" s="25" t="s">
        <v>106</v>
      </c>
      <c r="K842" s="25" t="s">
        <v>13</v>
      </c>
      <c r="L842" s="25" t="s">
        <v>2970</v>
      </c>
      <c r="M842" s="27">
        <v>44740</v>
      </c>
      <c r="N842" s="38">
        <v>44818</v>
      </c>
      <c r="O842" s="26">
        <v>1430000</v>
      </c>
      <c r="P842" s="26">
        <v>1430000</v>
      </c>
      <c r="Q842" s="26">
        <f t="shared" si="13"/>
        <v>0</v>
      </c>
      <c r="R842" s="25" t="s">
        <v>107</v>
      </c>
      <c r="S842" s="25"/>
    </row>
    <row r="843" spans="1:19" x14ac:dyDescent="0.25">
      <c r="A843" s="36" t="s">
        <v>2066</v>
      </c>
      <c r="B843" s="25" t="s">
        <v>1759</v>
      </c>
      <c r="C843" s="25" t="s">
        <v>2094</v>
      </c>
      <c r="D843" s="25" t="s">
        <v>2391</v>
      </c>
      <c r="E843" s="37" t="s">
        <v>226</v>
      </c>
      <c r="F843" s="25" t="s">
        <v>2981</v>
      </c>
      <c r="G843" s="25" t="s">
        <v>3378</v>
      </c>
      <c r="H843" s="37">
        <v>321273</v>
      </c>
      <c r="I843" s="37" t="s">
        <v>3509</v>
      </c>
      <c r="J843" s="25" t="s">
        <v>106</v>
      </c>
      <c r="K843" s="25" t="s">
        <v>13</v>
      </c>
      <c r="L843" s="25" t="s">
        <v>2970</v>
      </c>
      <c r="M843" s="27">
        <v>44740</v>
      </c>
      <c r="N843" s="38">
        <v>44830</v>
      </c>
      <c r="O843" s="26">
        <v>69000</v>
      </c>
      <c r="P843" s="26">
        <v>69000</v>
      </c>
      <c r="Q843" s="26">
        <f t="shared" si="13"/>
        <v>0</v>
      </c>
      <c r="R843" s="25" t="s">
        <v>107</v>
      </c>
      <c r="S843" s="25"/>
    </row>
    <row r="844" spans="1:19" x14ac:dyDescent="0.25">
      <c r="A844" s="36" t="s">
        <v>2067</v>
      </c>
      <c r="B844" s="25" t="s">
        <v>1760</v>
      </c>
      <c r="C844" s="25" t="s">
        <v>2094</v>
      </c>
      <c r="D844" s="25" t="s">
        <v>2392</v>
      </c>
      <c r="E844" s="37">
        <v>1801454</v>
      </c>
      <c r="F844" s="25" t="s">
        <v>2981</v>
      </c>
      <c r="G844" s="25" t="s">
        <v>3378</v>
      </c>
      <c r="H844" s="37">
        <v>321275</v>
      </c>
      <c r="I844" s="37" t="s">
        <v>3504</v>
      </c>
      <c r="J844" s="25" t="s">
        <v>106</v>
      </c>
      <c r="K844" s="25" t="s">
        <v>13</v>
      </c>
      <c r="L844" s="25" t="s">
        <v>2970</v>
      </c>
      <c r="M844" s="27">
        <v>44740</v>
      </c>
      <c r="N844" s="38">
        <v>44817</v>
      </c>
      <c r="O844" s="26">
        <v>763703</v>
      </c>
      <c r="P844" s="26">
        <v>763703</v>
      </c>
      <c r="Q844" s="26">
        <f t="shared" si="13"/>
        <v>0</v>
      </c>
      <c r="R844" s="25" t="s">
        <v>107</v>
      </c>
      <c r="S844" s="25"/>
    </row>
    <row r="845" spans="1:19" x14ac:dyDescent="0.25">
      <c r="A845" s="36" t="s">
        <v>2068</v>
      </c>
      <c r="B845" s="25" t="s">
        <v>1761</v>
      </c>
      <c r="C845" s="25" t="s">
        <v>2094</v>
      </c>
      <c r="D845" s="25" t="s">
        <v>2393</v>
      </c>
      <c r="E845" s="37">
        <v>1800233</v>
      </c>
      <c r="F845" s="25" t="s">
        <v>2981</v>
      </c>
      <c r="G845" s="25" t="s">
        <v>3378</v>
      </c>
      <c r="H845" s="37">
        <v>321296</v>
      </c>
      <c r="I845" s="37" t="s">
        <v>116</v>
      </c>
      <c r="J845" s="25" t="s">
        <v>106</v>
      </c>
      <c r="K845" s="25" t="s">
        <v>13</v>
      </c>
      <c r="L845" s="25" t="s">
        <v>2970</v>
      </c>
      <c r="M845" s="27">
        <v>44740</v>
      </c>
      <c r="N845" s="38"/>
      <c r="O845" s="26">
        <v>0</v>
      </c>
      <c r="P845" s="26">
        <v>0</v>
      </c>
      <c r="Q845" s="26">
        <f t="shared" si="13"/>
        <v>0</v>
      </c>
      <c r="R845" s="25" t="s">
        <v>2975</v>
      </c>
      <c r="S845" s="25"/>
    </row>
    <row r="846" spans="1:19" x14ac:dyDescent="0.25">
      <c r="A846" s="36" t="s">
        <v>2069</v>
      </c>
      <c r="B846" s="25" t="s">
        <v>3650</v>
      </c>
      <c r="C846" s="25" t="s">
        <v>2094</v>
      </c>
      <c r="D846" s="25" t="s">
        <v>2394</v>
      </c>
      <c r="E846" s="37">
        <v>2200232</v>
      </c>
      <c r="F846" s="25" t="s">
        <v>2981</v>
      </c>
      <c r="G846" s="25" t="s">
        <v>3378</v>
      </c>
      <c r="H846" s="37">
        <v>321300</v>
      </c>
      <c r="I846" s="37" t="s">
        <v>3703</v>
      </c>
      <c r="J846" s="25" t="s">
        <v>106</v>
      </c>
      <c r="K846" s="25" t="s">
        <v>13</v>
      </c>
      <c r="L846" s="25" t="s">
        <v>2970</v>
      </c>
      <c r="M846" s="27">
        <v>44740</v>
      </c>
      <c r="N846" s="38">
        <v>44859</v>
      </c>
      <c r="O846" s="26">
        <v>1004575.8</v>
      </c>
      <c r="P846" s="26">
        <v>1004575.8</v>
      </c>
      <c r="Q846" s="26">
        <f t="shared" si="13"/>
        <v>0</v>
      </c>
      <c r="R846" s="25" t="s">
        <v>107</v>
      </c>
      <c r="S846" s="25"/>
    </row>
    <row r="847" spans="1:19" x14ac:dyDescent="0.25">
      <c r="A847" s="36" t="s">
        <v>2070</v>
      </c>
      <c r="B847" s="25" t="s">
        <v>215</v>
      </c>
      <c r="C847" s="25" t="s">
        <v>2094</v>
      </c>
      <c r="D847" s="25" t="s">
        <v>2395</v>
      </c>
      <c r="E847" s="37">
        <v>1702512</v>
      </c>
      <c r="F847" s="25" t="s">
        <v>2981</v>
      </c>
      <c r="G847" s="25" t="s">
        <v>3378</v>
      </c>
      <c r="H847" s="37">
        <v>321311</v>
      </c>
      <c r="I847" s="37" t="s">
        <v>3510</v>
      </c>
      <c r="J847" s="25" t="s">
        <v>106</v>
      </c>
      <c r="K847" s="25" t="s">
        <v>13</v>
      </c>
      <c r="L847" s="25" t="s">
        <v>2970</v>
      </c>
      <c r="M847" s="27">
        <v>44740</v>
      </c>
      <c r="N847" s="38">
        <v>44818</v>
      </c>
      <c r="O847" s="26">
        <v>716500</v>
      </c>
      <c r="P847" s="26">
        <v>716500</v>
      </c>
      <c r="Q847" s="26">
        <f t="shared" si="13"/>
        <v>0</v>
      </c>
      <c r="R847" s="25" t="s">
        <v>107</v>
      </c>
      <c r="S847" s="25"/>
    </row>
    <row r="848" spans="1:19" x14ac:dyDescent="0.25">
      <c r="A848" s="36" t="s">
        <v>2071</v>
      </c>
      <c r="B848" s="25" t="s">
        <v>215</v>
      </c>
      <c r="C848" s="25" t="s">
        <v>115</v>
      </c>
      <c r="D848" s="25" t="s">
        <v>2396</v>
      </c>
      <c r="E848" s="37">
        <v>1702512</v>
      </c>
      <c r="F848" s="25" t="s">
        <v>115</v>
      </c>
      <c r="G848" s="25" t="s">
        <v>3381</v>
      </c>
      <c r="H848" s="37">
        <v>321373</v>
      </c>
      <c r="I848" s="37" t="s">
        <v>3511</v>
      </c>
      <c r="J848" s="25" t="s">
        <v>106</v>
      </c>
      <c r="K848" s="25" t="s">
        <v>13</v>
      </c>
      <c r="L848" s="25" t="s">
        <v>2971</v>
      </c>
      <c r="M848" s="27">
        <v>44740</v>
      </c>
      <c r="N848" s="38">
        <v>44757</v>
      </c>
      <c r="O848" s="26">
        <v>1322092</v>
      </c>
      <c r="P848" s="26">
        <v>1322092</v>
      </c>
      <c r="Q848" s="26">
        <f t="shared" si="13"/>
        <v>0</v>
      </c>
      <c r="R848" s="25" t="s">
        <v>107</v>
      </c>
      <c r="S848" s="25"/>
    </row>
    <row r="849" spans="1:19" x14ac:dyDescent="0.25">
      <c r="A849" s="36" t="s">
        <v>2072</v>
      </c>
      <c r="B849" s="25" t="s">
        <v>1762</v>
      </c>
      <c r="C849" s="25" t="s">
        <v>115</v>
      </c>
      <c r="D849" s="25" t="s">
        <v>2397</v>
      </c>
      <c r="E849" s="37">
        <v>1800204</v>
      </c>
      <c r="F849" s="25" t="s">
        <v>115</v>
      </c>
      <c r="G849" s="25" t="s">
        <v>3381</v>
      </c>
      <c r="H849" s="37" t="s">
        <v>116</v>
      </c>
      <c r="I849" s="37" t="s">
        <v>3512</v>
      </c>
      <c r="J849" s="25" t="s">
        <v>106</v>
      </c>
      <c r="K849" s="25" t="s">
        <v>13</v>
      </c>
      <c r="L849" s="25" t="s">
        <v>2972</v>
      </c>
      <c r="M849" s="27">
        <v>44740</v>
      </c>
      <c r="N849" s="38">
        <v>44769</v>
      </c>
      <c r="O849" s="26">
        <v>1719292.5</v>
      </c>
      <c r="P849" s="26">
        <v>1719292.5</v>
      </c>
      <c r="Q849" s="26">
        <f t="shared" si="13"/>
        <v>0</v>
      </c>
      <c r="R849" s="25" t="s">
        <v>107</v>
      </c>
      <c r="S849" s="25"/>
    </row>
    <row r="850" spans="1:19" x14ac:dyDescent="0.25">
      <c r="A850" s="36" t="s">
        <v>2073</v>
      </c>
      <c r="B850" s="25" t="s">
        <v>20</v>
      </c>
      <c r="C850" s="25" t="s">
        <v>115</v>
      </c>
      <c r="D850" s="25" t="s">
        <v>2398</v>
      </c>
      <c r="E850" s="37">
        <v>1702532</v>
      </c>
      <c r="F850" s="25" t="s">
        <v>115</v>
      </c>
      <c r="G850" s="25" t="s">
        <v>3381</v>
      </c>
      <c r="H850" s="37">
        <v>321374</v>
      </c>
      <c r="I850" s="37" t="s">
        <v>3513</v>
      </c>
      <c r="J850" s="25" t="s">
        <v>106</v>
      </c>
      <c r="K850" s="25" t="s">
        <v>13</v>
      </c>
      <c r="L850" s="25" t="s">
        <v>2973</v>
      </c>
      <c r="M850" s="27">
        <v>44740</v>
      </c>
      <c r="N850" s="38">
        <v>44760</v>
      </c>
      <c r="O850" s="26">
        <v>2500000</v>
      </c>
      <c r="P850" s="26">
        <v>2500000</v>
      </c>
      <c r="Q850" s="26">
        <f t="shared" si="13"/>
        <v>0</v>
      </c>
      <c r="R850" s="25" t="s">
        <v>107</v>
      </c>
      <c r="S850" s="25"/>
    </row>
    <row r="851" spans="1:19" x14ac:dyDescent="0.25">
      <c r="A851" s="36" t="s">
        <v>2074</v>
      </c>
      <c r="B851" s="25" t="s">
        <v>303</v>
      </c>
      <c r="C851" s="25" t="s">
        <v>2095</v>
      </c>
      <c r="D851" s="25" t="s">
        <v>2399</v>
      </c>
      <c r="E851" s="37">
        <v>1602199</v>
      </c>
      <c r="F851" s="25" t="s">
        <v>2981</v>
      </c>
      <c r="G851" s="25" t="s">
        <v>3382</v>
      </c>
      <c r="H851" s="37">
        <v>315360</v>
      </c>
      <c r="I851" s="37" t="s">
        <v>2943</v>
      </c>
      <c r="J851" s="25" t="s">
        <v>106</v>
      </c>
      <c r="K851" s="25" t="s">
        <v>13</v>
      </c>
      <c r="L851" s="25" t="s">
        <v>3558</v>
      </c>
      <c r="M851" s="27">
        <v>44740</v>
      </c>
      <c r="N851" s="38">
        <v>44360</v>
      </c>
      <c r="O851" s="26">
        <v>1500000</v>
      </c>
      <c r="P851" s="26">
        <v>1500000</v>
      </c>
      <c r="Q851" s="26">
        <f t="shared" si="13"/>
        <v>0</v>
      </c>
      <c r="R851" s="25" t="s">
        <v>107</v>
      </c>
      <c r="S851" s="25"/>
    </row>
    <row r="852" spans="1:19" x14ac:dyDescent="0.25">
      <c r="A852" s="36" t="s">
        <v>2075</v>
      </c>
      <c r="B852" s="25" t="s">
        <v>109</v>
      </c>
      <c r="C852" s="25" t="s">
        <v>2095</v>
      </c>
      <c r="D852" s="25" t="s">
        <v>2400</v>
      </c>
      <c r="E852" s="37">
        <v>1702485</v>
      </c>
      <c r="F852" s="25" t="s">
        <v>2981</v>
      </c>
      <c r="G852" s="25" t="s">
        <v>3382</v>
      </c>
      <c r="H852" s="37">
        <v>315642</v>
      </c>
      <c r="I852" s="37" t="s">
        <v>2944</v>
      </c>
      <c r="J852" s="25" t="s">
        <v>106</v>
      </c>
      <c r="K852" s="25" t="s">
        <v>13</v>
      </c>
      <c r="L852" s="25" t="s">
        <v>3558</v>
      </c>
      <c r="M852" s="27">
        <v>44740</v>
      </c>
      <c r="N852" s="38">
        <v>44362</v>
      </c>
      <c r="O852" s="26">
        <v>1499460</v>
      </c>
      <c r="P852" s="26">
        <v>1499460</v>
      </c>
      <c r="Q852" s="26">
        <f t="shared" si="13"/>
        <v>0</v>
      </c>
      <c r="R852" s="25" t="s">
        <v>107</v>
      </c>
      <c r="S852" s="25"/>
    </row>
    <row r="853" spans="1:19" x14ac:dyDescent="0.25">
      <c r="A853" s="36" t="s">
        <v>2076</v>
      </c>
      <c r="B853" s="25" t="s">
        <v>1763</v>
      </c>
      <c r="C853" s="25" t="s">
        <v>2096</v>
      </c>
      <c r="D853" s="25" t="s">
        <v>2401</v>
      </c>
      <c r="E853" s="37">
        <v>1601410</v>
      </c>
      <c r="F853" s="25" t="s">
        <v>2981</v>
      </c>
      <c r="G853" s="25" t="s">
        <v>3378</v>
      </c>
      <c r="H853" s="37">
        <v>321105</v>
      </c>
      <c r="I853" s="37" t="s">
        <v>3514</v>
      </c>
      <c r="J853" s="25" t="s">
        <v>106</v>
      </c>
      <c r="K853" s="25" t="s">
        <v>13</v>
      </c>
      <c r="L853" s="25" t="s">
        <v>2974</v>
      </c>
      <c r="M853" s="27">
        <v>44741</v>
      </c>
      <c r="N853" s="38">
        <v>44782</v>
      </c>
      <c r="O853" s="26">
        <v>111000</v>
      </c>
      <c r="P853" s="26">
        <v>111000</v>
      </c>
      <c r="Q853" s="26">
        <f t="shared" si="13"/>
        <v>0</v>
      </c>
      <c r="R853" s="25" t="s">
        <v>107</v>
      </c>
      <c r="S853" s="25"/>
    </row>
    <row r="854" spans="1:19" x14ac:dyDescent="0.25">
      <c r="A854" s="36" t="s">
        <v>2077</v>
      </c>
      <c r="B854" s="25" t="s">
        <v>215</v>
      </c>
      <c r="C854" s="25" t="s">
        <v>2096</v>
      </c>
      <c r="D854" s="25" t="s">
        <v>2402</v>
      </c>
      <c r="E854" s="37">
        <v>1702512</v>
      </c>
      <c r="F854" s="25" t="s">
        <v>2981</v>
      </c>
      <c r="G854" s="25" t="s">
        <v>3378</v>
      </c>
      <c r="H854" s="37">
        <v>321139</v>
      </c>
      <c r="I854" s="37" t="s">
        <v>3515</v>
      </c>
      <c r="J854" s="25" t="s">
        <v>106</v>
      </c>
      <c r="K854" s="25" t="s">
        <v>13</v>
      </c>
      <c r="L854" s="25" t="s">
        <v>2974</v>
      </c>
      <c r="M854" s="27">
        <v>44741</v>
      </c>
      <c r="N854" s="38">
        <v>44776</v>
      </c>
      <c r="O854" s="26">
        <v>116100</v>
      </c>
      <c r="P854" s="26">
        <v>116100</v>
      </c>
      <c r="Q854" s="26">
        <f t="shared" si="13"/>
        <v>0</v>
      </c>
      <c r="R854" s="25" t="s">
        <v>107</v>
      </c>
      <c r="S854" s="25"/>
    </row>
    <row r="855" spans="1:19" x14ac:dyDescent="0.25">
      <c r="A855" s="36" t="s">
        <v>2078</v>
      </c>
      <c r="B855" s="25" t="s">
        <v>1764</v>
      </c>
      <c r="C855" s="25" t="s">
        <v>2096</v>
      </c>
      <c r="D855" s="25" t="s">
        <v>2403</v>
      </c>
      <c r="E855" s="37" t="s">
        <v>164</v>
      </c>
      <c r="F855" s="25" t="s">
        <v>2981</v>
      </c>
      <c r="G855" s="25" t="s">
        <v>3378</v>
      </c>
      <c r="H855" s="37">
        <v>321145</v>
      </c>
      <c r="I855" s="37" t="s">
        <v>3516</v>
      </c>
      <c r="J855" s="25" t="s">
        <v>106</v>
      </c>
      <c r="K855" s="25" t="s">
        <v>13</v>
      </c>
      <c r="L855" s="25" t="s">
        <v>2974</v>
      </c>
      <c r="M855" s="27">
        <v>44741</v>
      </c>
      <c r="N855" s="38">
        <v>44782</v>
      </c>
      <c r="O855" s="26">
        <v>118500</v>
      </c>
      <c r="P855" s="26">
        <v>118500</v>
      </c>
      <c r="Q855" s="26">
        <f t="shared" si="13"/>
        <v>0</v>
      </c>
      <c r="R855" s="25" t="s">
        <v>107</v>
      </c>
      <c r="S855" s="25"/>
    </row>
    <row r="856" spans="1:19" x14ac:dyDescent="0.25">
      <c r="A856" s="36" t="s">
        <v>2079</v>
      </c>
      <c r="B856" s="25" t="s">
        <v>1765</v>
      </c>
      <c r="C856" s="25" t="s">
        <v>2096</v>
      </c>
      <c r="D856" s="25" t="s">
        <v>2404</v>
      </c>
      <c r="E856" s="37" t="s">
        <v>2432</v>
      </c>
      <c r="F856" s="25" t="s">
        <v>2981</v>
      </c>
      <c r="G856" s="25" t="s">
        <v>3378</v>
      </c>
      <c r="H856" s="37">
        <v>321162</v>
      </c>
      <c r="I856" s="37" t="s">
        <v>3517</v>
      </c>
      <c r="J856" s="25" t="s">
        <v>106</v>
      </c>
      <c r="K856" s="25" t="s">
        <v>13</v>
      </c>
      <c r="L856" s="25" t="s">
        <v>2974</v>
      </c>
      <c r="M856" s="27">
        <v>44741</v>
      </c>
      <c r="N856" s="38">
        <v>44785</v>
      </c>
      <c r="O856" s="26">
        <v>125000</v>
      </c>
      <c r="P856" s="26">
        <v>125000</v>
      </c>
      <c r="Q856" s="26">
        <f t="shared" si="13"/>
        <v>0</v>
      </c>
      <c r="R856" s="25" t="s">
        <v>107</v>
      </c>
      <c r="S856" s="25"/>
    </row>
    <row r="857" spans="1:19" x14ac:dyDescent="0.25">
      <c r="A857" s="36" t="s">
        <v>2080</v>
      </c>
      <c r="B857" s="25" t="s">
        <v>17</v>
      </c>
      <c r="C857" s="25" t="s">
        <v>2096</v>
      </c>
      <c r="D857" s="25" t="s">
        <v>2405</v>
      </c>
      <c r="E857" s="37">
        <v>1701645</v>
      </c>
      <c r="F857" s="25" t="s">
        <v>2981</v>
      </c>
      <c r="G857" s="25" t="s">
        <v>3378</v>
      </c>
      <c r="H857" s="37">
        <v>321168</v>
      </c>
      <c r="I857" s="37" t="s">
        <v>3518</v>
      </c>
      <c r="J857" s="25" t="s">
        <v>106</v>
      </c>
      <c r="K857" s="25" t="s">
        <v>13</v>
      </c>
      <c r="L857" s="25" t="s">
        <v>2974</v>
      </c>
      <c r="M857" s="27">
        <v>44741</v>
      </c>
      <c r="N857" s="38">
        <v>44776</v>
      </c>
      <c r="O857" s="26">
        <v>119000</v>
      </c>
      <c r="P857" s="26">
        <v>119000</v>
      </c>
      <c r="Q857" s="26">
        <f t="shared" si="13"/>
        <v>0</v>
      </c>
      <c r="R857" s="25" t="s">
        <v>107</v>
      </c>
      <c r="S857" s="25"/>
    </row>
    <row r="858" spans="1:19" x14ac:dyDescent="0.25">
      <c r="A858" s="36" t="s">
        <v>2081</v>
      </c>
      <c r="B858" s="25" t="s">
        <v>1766</v>
      </c>
      <c r="C858" s="25" t="s">
        <v>2096</v>
      </c>
      <c r="D858" s="25" t="s">
        <v>2406</v>
      </c>
      <c r="E858" s="37" t="s">
        <v>1537</v>
      </c>
      <c r="F858" s="25" t="s">
        <v>2981</v>
      </c>
      <c r="G858" s="25" t="s">
        <v>3378</v>
      </c>
      <c r="H858" s="37">
        <v>321169</v>
      </c>
      <c r="I858" s="37" t="s">
        <v>3519</v>
      </c>
      <c r="J858" s="25" t="s">
        <v>106</v>
      </c>
      <c r="K858" s="25" t="s">
        <v>13</v>
      </c>
      <c r="L858" s="25" t="s">
        <v>2974</v>
      </c>
      <c r="M858" s="27">
        <v>44741</v>
      </c>
      <c r="N858" s="38">
        <v>44776</v>
      </c>
      <c r="O858" s="26">
        <v>125000</v>
      </c>
      <c r="P858" s="26">
        <v>125000</v>
      </c>
      <c r="Q858" s="26">
        <f t="shared" si="13"/>
        <v>0</v>
      </c>
      <c r="R858" s="25" t="s">
        <v>107</v>
      </c>
      <c r="S858" s="25"/>
    </row>
    <row r="859" spans="1:19" x14ac:dyDescent="0.25">
      <c r="A859" s="36" t="s">
        <v>2082</v>
      </c>
      <c r="B859" s="25" t="s">
        <v>816</v>
      </c>
      <c r="C859" s="25" t="s">
        <v>2096</v>
      </c>
      <c r="D859" s="25" t="s">
        <v>2407</v>
      </c>
      <c r="E859" s="37">
        <v>1602701</v>
      </c>
      <c r="F859" s="25" t="s">
        <v>2981</v>
      </c>
      <c r="G859" s="25" t="s">
        <v>3378</v>
      </c>
      <c r="H859" s="37">
        <v>321193</v>
      </c>
      <c r="I859" s="37" t="s">
        <v>3520</v>
      </c>
      <c r="J859" s="25" t="s">
        <v>106</v>
      </c>
      <c r="K859" s="25" t="s">
        <v>13</v>
      </c>
      <c r="L859" s="25" t="s">
        <v>2974</v>
      </c>
      <c r="M859" s="27">
        <v>44741</v>
      </c>
      <c r="N859" s="38">
        <v>44776</v>
      </c>
      <c r="O859" s="26">
        <v>125000</v>
      </c>
      <c r="P859" s="26">
        <v>125000</v>
      </c>
      <c r="Q859" s="26">
        <f t="shared" si="13"/>
        <v>0</v>
      </c>
      <c r="R859" s="25" t="s">
        <v>107</v>
      </c>
      <c r="S859" s="25"/>
    </row>
    <row r="860" spans="1:19" x14ac:dyDescent="0.25">
      <c r="A860" s="36" t="s">
        <v>2083</v>
      </c>
      <c r="B860" s="25" t="s">
        <v>1767</v>
      </c>
      <c r="C860" s="25" t="s">
        <v>2096</v>
      </c>
      <c r="D860" s="25" t="s">
        <v>2408</v>
      </c>
      <c r="E860" s="37" t="s">
        <v>777</v>
      </c>
      <c r="F860" s="25" t="s">
        <v>2981</v>
      </c>
      <c r="G860" s="25" t="s">
        <v>3378</v>
      </c>
      <c r="H860" s="37">
        <v>321205</v>
      </c>
      <c r="I860" s="37" t="s">
        <v>3704</v>
      </c>
      <c r="J860" s="25" t="s">
        <v>106</v>
      </c>
      <c r="K860" s="25" t="s">
        <v>13</v>
      </c>
      <c r="L860" s="25" t="s">
        <v>2974</v>
      </c>
      <c r="M860" s="27">
        <v>44741</v>
      </c>
      <c r="N860" s="38">
        <v>44839</v>
      </c>
      <c r="O860" s="26">
        <v>111000</v>
      </c>
      <c r="P860" s="26">
        <v>111000</v>
      </c>
      <c r="Q860" s="26">
        <f t="shared" si="13"/>
        <v>0</v>
      </c>
      <c r="R860" s="25" t="s">
        <v>107</v>
      </c>
      <c r="S860" s="25"/>
    </row>
    <row r="861" spans="1:19" x14ac:dyDescent="0.25">
      <c r="A861" s="36" t="s">
        <v>2084</v>
      </c>
      <c r="B861" s="25" t="s">
        <v>1768</v>
      </c>
      <c r="C861" s="25" t="s">
        <v>2096</v>
      </c>
      <c r="D861" s="25" t="s">
        <v>2409</v>
      </c>
      <c r="E861" s="37" t="s">
        <v>2416</v>
      </c>
      <c r="F861" s="25" t="s">
        <v>2981</v>
      </c>
      <c r="G861" s="25" t="s">
        <v>3378</v>
      </c>
      <c r="H861" s="37">
        <v>321217</v>
      </c>
      <c r="I861" s="37" t="s">
        <v>3521</v>
      </c>
      <c r="J861" s="25" t="s">
        <v>106</v>
      </c>
      <c r="K861" s="25" t="s">
        <v>13</v>
      </c>
      <c r="L861" s="25" t="s">
        <v>2974</v>
      </c>
      <c r="M861" s="27">
        <v>44741</v>
      </c>
      <c r="N861" s="38">
        <v>44785</v>
      </c>
      <c r="O861" s="26">
        <v>125000</v>
      </c>
      <c r="P861" s="26">
        <v>125000</v>
      </c>
      <c r="Q861" s="26">
        <f t="shared" si="13"/>
        <v>0</v>
      </c>
      <c r="R861" s="25" t="s">
        <v>107</v>
      </c>
      <c r="S861" s="25"/>
    </row>
    <row r="862" spans="1:19" x14ac:dyDescent="0.25">
      <c r="A862" s="36" t="s">
        <v>2085</v>
      </c>
      <c r="B862" s="25" t="s">
        <v>17</v>
      </c>
      <c r="C862" s="25" t="s">
        <v>2096</v>
      </c>
      <c r="D862" s="25" t="s">
        <v>2410</v>
      </c>
      <c r="E862" s="37">
        <v>1701645</v>
      </c>
      <c r="F862" s="25" t="s">
        <v>2981</v>
      </c>
      <c r="G862" s="25" t="s">
        <v>3378</v>
      </c>
      <c r="H862" s="37">
        <v>321222</v>
      </c>
      <c r="I862" s="37" t="s">
        <v>3522</v>
      </c>
      <c r="J862" s="25" t="s">
        <v>106</v>
      </c>
      <c r="K862" s="25" t="s">
        <v>13</v>
      </c>
      <c r="L862" s="25" t="s">
        <v>2974</v>
      </c>
      <c r="M862" s="27">
        <v>44741</v>
      </c>
      <c r="N862" s="38">
        <v>44776</v>
      </c>
      <c r="O862" s="26">
        <v>125000</v>
      </c>
      <c r="P862" s="26">
        <v>125000</v>
      </c>
      <c r="Q862" s="26">
        <f t="shared" si="13"/>
        <v>0</v>
      </c>
      <c r="R862" s="25" t="s">
        <v>107</v>
      </c>
      <c r="S862" s="25"/>
    </row>
    <row r="863" spans="1:19" x14ac:dyDescent="0.25">
      <c r="A863" s="36" t="s">
        <v>3027</v>
      </c>
      <c r="B863" s="25" t="s">
        <v>17</v>
      </c>
      <c r="C863" s="25" t="s">
        <v>3197</v>
      </c>
      <c r="D863" s="25" t="s">
        <v>3201</v>
      </c>
      <c r="E863" s="37">
        <v>1701645</v>
      </c>
      <c r="F863" s="25" t="s">
        <v>2981</v>
      </c>
      <c r="G863" s="25" t="s">
        <v>3380</v>
      </c>
      <c r="H863" s="37">
        <v>315696</v>
      </c>
      <c r="I863" s="37" t="s">
        <v>3523</v>
      </c>
      <c r="J863" s="25" t="s">
        <v>106</v>
      </c>
      <c r="K863" s="25" t="s">
        <v>13</v>
      </c>
      <c r="L863" s="25" t="s">
        <v>3559</v>
      </c>
      <c r="M863" s="27">
        <v>44749</v>
      </c>
      <c r="N863" s="38">
        <v>44351</v>
      </c>
      <c r="O863" s="26">
        <v>127500</v>
      </c>
      <c r="P863" s="26">
        <v>127500</v>
      </c>
      <c r="Q863" s="26">
        <f t="shared" si="13"/>
        <v>0</v>
      </c>
      <c r="R863" s="25" t="s">
        <v>107</v>
      </c>
      <c r="S863" s="25"/>
    </row>
    <row r="864" spans="1:19" x14ac:dyDescent="0.25">
      <c r="A864" s="36" t="s">
        <v>3028</v>
      </c>
      <c r="B864" s="25" t="s">
        <v>2984</v>
      </c>
      <c r="C864" s="25" t="s">
        <v>115</v>
      </c>
      <c r="D864" s="25" t="s">
        <v>3202</v>
      </c>
      <c r="E864" s="37">
        <v>1602719</v>
      </c>
      <c r="F864" s="25" t="s">
        <v>115</v>
      </c>
      <c r="G864" s="25" t="s">
        <v>3381</v>
      </c>
      <c r="H864" s="37">
        <v>322510</v>
      </c>
      <c r="I864" s="37" t="s">
        <v>3524</v>
      </c>
      <c r="J864" s="25" t="s">
        <v>106</v>
      </c>
      <c r="K864" s="25" t="s">
        <v>13</v>
      </c>
      <c r="L864" s="25" t="s">
        <v>3560</v>
      </c>
      <c r="M864" s="27">
        <v>44749</v>
      </c>
      <c r="N864" s="38">
        <v>44797</v>
      </c>
      <c r="O864" s="26">
        <v>16500000</v>
      </c>
      <c r="P864" s="26">
        <v>16500000</v>
      </c>
      <c r="Q864" s="26">
        <f t="shared" si="13"/>
        <v>0</v>
      </c>
      <c r="R864" s="25" t="s">
        <v>107</v>
      </c>
      <c r="S864" s="25"/>
    </row>
    <row r="865" spans="1:19" x14ac:dyDescent="0.25">
      <c r="A865" s="36" t="s">
        <v>3029</v>
      </c>
      <c r="B865" s="25" t="s">
        <v>2985</v>
      </c>
      <c r="C865" s="25" t="s">
        <v>115</v>
      </c>
      <c r="D865" s="25" t="s">
        <v>3203</v>
      </c>
      <c r="E865" s="37">
        <v>1702325</v>
      </c>
      <c r="F865" s="25" t="s">
        <v>115</v>
      </c>
      <c r="G865" s="25" t="s">
        <v>3381</v>
      </c>
      <c r="H865" s="37">
        <v>322517</v>
      </c>
      <c r="I865" s="37" t="s">
        <v>3525</v>
      </c>
      <c r="J865" s="25" t="s">
        <v>106</v>
      </c>
      <c r="K865" s="25" t="s">
        <v>13</v>
      </c>
      <c r="L865" s="25" t="s">
        <v>3561</v>
      </c>
      <c r="M865" s="27">
        <v>44749</v>
      </c>
      <c r="N865" s="38">
        <v>44798</v>
      </c>
      <c r="O865" s="26">
        <v>12032575.359999999</v>
      </c>
      <c r="P865" s="26">
        <v>12032575.359999999</v>
      </c>
      <c r="Q865" s="26">
        <f t="shared" si="13"/>
        <v>0</v>
      </c>
      <c r="R865" s="25" t="s">
        <v>107</v>
      </c>
      <c r="S865" s="25"/>
    </row>
    <row r="866" spans="1:19" x14ac:dyDescent="0.25">
      <c r="A866" s="36" t="s">
        <v>3030</v>
      </c>
      <c r="B866" s="25" t="s">
        <v>109</v>
      </c>
      <c r="C866" s="25" t="s">
        <v>115</v>
      </c>
      <c r="D866" s="25" t="s">
        <v>3204</v>
      </c>
      <c r="E866" s="37">
        <v>1702485</v>
      </c>
      <c r="F866" s="25" t="s">
        <v>115</v>
      </c>
      <c r="G866" s="25" t="s">
        <v>3381</v>
      </c>
      <c r="H866" s="37">
        <v>321538</v>
      </c>
      <c r="I866" s="37" t="s">
        <v>3526</v>
      </c>
      <c r="J866" s="25" t="s">
        <v>106</v>
      </c>
      <c r="K866" s="25" t="s">
        <v>13</v>
      </c>
      <c r="L866" s="25" t="s">
        <v>3562</v>
      </c>
      <c r="M866" s="27">
        <v>44755</v>
      </c>
      <c r="N866" s="38">
        <v>44781</v>
      </c>
      <c r="O866" s="26">
        <v>0</v>
      </c>
      <c r="P866" s="26">
        <v>0</v>
      </c>
      <c r="Q866" s="26">
        <f t="shared" si="13"/>
        <v>0</v>
      </c>
      <c r="R866" s="25" t="s">
        <v>2975</v>
      </c>
      <c r="S866" s="25"/>
    </row>
    <row r="867" spans="1:19" x14ac:dyDescent="0.25">
      <c r="A867" s="36" t="s">
        <v>3031</v>
      </c>
      <c r="B867" s="25" t="s">
        <v>215</v>
      </c>
      <c r="C867" s="25" t="s">
        <v>115</v>
      </c>
      <c r="D867" s="25" t="s">
        <v>3205</v>
      </c>
      <c r="E867" s="37">
        <v>1702512</v>
      </c>
      <c r="F867" s="25" t="s">
        <v>115</v>
      </c>
      <c r="G867" s="25" t="s">
        <v>3381</v>
      </c>
      <c r="H867" s="37">
        <v>321377</v>
      </c>
      <c r="I867" s="37" t="s">
        <v>3527</v>
      </c>
      <c r="J867" s="25" t="s">
        <v>106</v>
      </c>
      <c r="K867" s="25" t="s">
        <v>13</v>
      </c>
      <c r="L867" s="25" t="s">
        <v>3563</v>
      </c>
      <c r="M867" s="27">
        <v>44755</v>
      </c>
      <c r="N867" s="38">
        <v>44781</v>
      </c>
      <c r="O867" s="26">
        <v>976517</v>
      </c>
      <c r="P867" s="26">
        <v>976517</v>
      </c>
      <c r="Q867" s="26">
        <f t="shared" si="13"/>
        <v>0</v>
      </c>
      <c r="R867" s="25" t="s">
        <v>107</v>
      </c>
      <c r="S867" s="25"/>
    </row>
    <row r="868" spans="1:19" x14ac:dyDescent="0.25">
      <c r="A868" s="36" t="s">
        <v>3032</v>
      </c>
      <c r="B868" s="25" t="s">
        <v>2986</v>
      </c>
      <c r="C868" s="25" t="s">
        <v>115</v>
      </c>
      <c r="D868" s="25" t="s">
        <v>3206</v>
      </c>
      <c r="E868" s="37">
        <v>2200021</v>
      </c>
      <c r="F868" s="25" t="s">
        <v>115</v>
      </c>
      <c r="G868" s="25" t="s">
        <v>3381</v>
      </c>
      <c r="H868" s="37">
        <v>321376</v>
      </c>
      <c r="I868" s="37" t="s">
        <v>3528</v>
      </c>
      <c r="J868" s="25" t="s">
        <v>106</v>
      </c>
      <c r="K868" s="25" t="s">
        <v>13</v>
      </c>
      <c r="L868" s="25" t="s">
        <v>3564</v>
      </c>
      <c r="M868" s="27">
        <v>44757</v>
      </c>
      <c r="N868" s="38">
        <v>44775</v>
      </c>
      <c r="O868" s="26">
        <v>0</v>
      </c>
      <c r="P868" s="26">
        <v>0</v>
      </c>
      <c r="Q868" s="26">
        <f t="shared" si="13"/>
        <v>0</v>
      </c>
      <c r="R868" s="25" t="s">
        <v>2975</v>
      </c>
      <c r="S868" s="25"/>
    </row>
    <row r="869" spans="1:19" x14ac:dyDescent="0.25">
      <c r="A869" s="36" t="s">
        <v>3033</v>
      </c>
      <c r="B869" s="25" t="s">
        <v>1697</v>
      </c>
      <c r="C869" s="25" t="s">
        <v>2090</v>
      </c>
      <c r="D869" s="25" t="s">
        <v>3207</v>
      </c>
      <c r="E869" s="37">
        <v>1701645</v>
      </c>
      <c r="F869" s="25" t="s">
        <v>2981</v>
      </c>
      <c r="G869" s="25" t="s">
        <v>3378</v>
      </c>
      <c r="H869" s="37">
        <v>283980</v>
      </c>
      <c r="I869" s="37" t="s">
        <v>116</v>
      </c>
      <c r="J869" s="25" t="s">
        <v>106</v>
      </c>
      <c r="K869" s="25" t="s">
        <v>13</v>
      </c>
      <c r="L869" s="25" t="s">
        <v>3565</v>
      </c>
      <c r="M869" s="27">
        <v>44757</v>
      </c>
      <c r="N869" s="38">
        <v>43168</v>
      </c>
      <c r="O869" s="26">
        <v>190000</v>
      </c>
      <c r="P869" s="26">
        <v>190000</v>
      </c>
      <c r="Q869" s="26">
        <f t="shared" si="13"/>
        <v>0</v>
      </c>
      <c r="R869" s="25" t="s">
        <v>107</v>
      </c>
      <c r="S869" s="25"/>
    </row>
    <row r="870" spans="1:19" x14ac:dyDescent="0.25">
      <c r="A870" s="36" t="s">
        <v>3034</v>
      </c>
      <c r="B870" s="25" t="s">
        <v>430</v>
      </c>
      <c r="C870" s="25" t="s">
        <v>2091</v>
      </c>
      <c r="D870" s="25" t="s">
        <v>3208</v>
      </c>
      <c r="E870" s="37">
        <v>1702404</v>
      </c>
      <c r="F870" s="25" t="s">
        <v>2981</v>
      </c>
      <c r="G870" s="25" t="s">
        <v>3378</v>
      </c>
      <c r="H870" s="37" t="s">
        <v>3385</v>
      </c>
      <c r="I870" s="37" t="s">
        <v>116</v>
      </c>
      <c r="J870" s="25" t="s">
        <v>106</v>
      </c>
      <c r="K870" s="25" t="s">
        <v>13</v>
      </c>
      <c r="L870" s="25" t="s">
        <v>3565</v>
      </c>
      <c r="M870" s="27">
        <v>44757</v>
      </c>
      <c r="N870" s="38">
        <v>43711</v>
      </c>
      <c r="O870" s="26">
        <v>430000</v>
      </c>
      <c r="P870" s="26">
        <v>430000</v>
      </c>
      <c r="Q870" s="26">
        <f t="shared" si="13"/>
        <v>0</v>
      </c>
      <c r="R870" s="25" t="s">
        <v>107</v>
      </c>
      <c r="S870" s="25"/>
    </row>
    <row r="871" spans="1:19" x14ac:dyDescent="0.25">
      <c r="A871" s="36" t="s">
        <v>3035</v>
      </c>
      <c r="B871" s="25" t="s">
        <v>2987</v>
      </c>
      <c r="C871" s="25" t="s">
        <v>115</v>
      </c>
      <c r="D871" s="25" t="s">
        <v>3209</v>
      </c>
      <c r="E871" s="37">
        <v>1702572</v>
      </c>
      <c r="F871" s="25" t="s">
        <v>115</v>
      </c>
      <c r="G871" s="25" t="s">
        <v>3381</v>
      </c>
      <c r="H871" s="37">
        <v>321542</v>
      </c>
      <c r="I871" s="37" t="s">
        <v>3529</v>
      </c>
      <c r="J871" s="25" t="s">
        <v>106</v>
      </c>
      <c r="K871" s="25" t="s">
        <v>13</v>
      </c>
      <c r="L871" s="25" t="s">
        <v>3566</v>
      </c>
      <c r="M871" s="27">
        <v>44782</v>
      </c>
      <c r="N871" s="38">
        <v>44798</v>
      </c>
      <c r="O871" s="26">
        <v>2880000</v>
      </c>
      <c r="P871" s="26">
        <v>2880000</v>
      </c>
      <c r="Q871" s="26">
        <f t="shared" si="13"/>
        <v>0</v>
      </c>
      <c r="R871" s="25" t="s">
        <v>107</v>
      </c>
      <c r="S871" s="25"/>
    </row>
    <row r="872" spans="1:19" x14ac:dyDescent="0.25">
      <c r="A872" s="36" t="s">
        <v>3036</v>
      </c>
      <c r="B872" s="25" t="s">
        <v>215</v>
      </c>
      <c r="C872" s="25" t="s">
        <v>115</v>
      </c>
      <c r="D872" s="25" t="s">
        <v>3210</v>
      </c>
      <c r="E872" s="37">
        <v>1702512</v>
      </c>
      <c r="F872" s="25" t="s">
        <v>115</v>
      </c>
      <c r="G872" s="25" t="s">
        <v>3381</v>
      </c>
      <c r="H872" s="37">
        <v>321550</v>
      </c>
      <c r="I872" s="37" t="s">
        <v>3530</v>
      </c>
      <c r="J872" s="25" t="s">
        <v>106</v>
      </c>
      <c r="K872" s="25" t="s">
        <v>13</v>
      </c>
      <c r="L872" s="25" t="s">
        <v>3567</v>
      </c>
      <c r="M872" s="27">
        <v>44782</v>
      </c>
      <c r="N872" s="38">
        <v>44802</v>
      </c>
      <c r="O872" s="26">
        <v>1435240.88</v>
      </c>
      <c r="P872" s="26">
        <v>1435240.88</v>
      </c>
      <c r="Q872" s="26">
        <f t="shared" si="13"/>
        <v>0</v>
      </c>
      <c r="R872" s="25" t="s">
        <v>107</v>
      </c>
      <c r="S872" s="25"/>
    </row>
    <row r="873" spans="1:19" x14ac:dyDescent="0.25">
      <c r="A873" s="36" t="s">
        <v>3037</v>
      </c>
      <c r="B873" s="25" t="s">
        <v>2988</v>
      </c>
      <c r="C873" s="25" t="s">
        <v>21</v>
      </c>
      <c r="D873" s="25" t="s">
        <v>3211</v>
      </c>
      <c r="E873" s="37" t="s">
        <v>2427</v>
      </c>
      <c r="F873" s="25" t="s">
        <v>2981</v>
      </c>
      <c r="G873" s="25" t="s">
        <v>3382</v>
      </c>
      <c r="H873" s="37" t="s">
        <v>116</v>
      </c>
      <c r="I873" s="37" t="s">
        <v>116</v>
      </c>
      <c r="J873" s="25" t="s">
        <v>106</v>
      </c>
      <c r="K873" s="25" t="s">
        <v>13</v>
      </c>
      <c r="L873" s="25" t="s">
        <v>3568</v>
      </c>
      <c r="M873" s="27">
        <v>44782</v>
      </c>
      <c r="N873" s="38"/>
      <c r="O873" s="26">
        <v>0</v>
      </c>
      <c r="P873" s="26">
        <v>0</v>
      </c>
      <c r="Q873" s="26">
        <f t="shared" si="13"/>
        <v>0</v>
      </c>
      <c r="R873" s="25" t="s">
        <v>2975</v>
      </c>
      <c r="S873" s="25"/>
    </row>
    <row r="874" spans="1:19" x14ac:dyDescent="0.25">
      <c r="A874" s="36" t="s">
        <v>3038</v>
      </c>
      <c r="B874" s="25" t="s">
        <v>582</v>
      </c>
      <c r="C874" s="25" t="s">
        <v>115</v>
      </c>
      <c r="D874" s="25" t="s">
        <v>3212</v>
      </c>
      <c r="E874" s="37">
        <v>1700131</v>
      </c>
      <c r="F874" s="25" t="s">
        <v>115</v>
      </c>
      <c r="G874" s="25" t="s">
        <v>3381</v>
      </c>
      <c r="H874" s="37" t="s">
        <v>116</v>
      </c>
      <c r="I874" s="37" t="s">
        <v>3531</v>
      </c>
      <c r="J874" s="25" t="s">
        <v>106</v>
      </c>
      <c r="K874" s="25" t="s">
        <v>13</v>
      </c>
      <c r="L874" s="25" t="s">
        <v>3569</v>
      </c>
      <c r="M874" s="27">
        <v>44782</v>
      </c>
      <c r="N874" s="38">
        <v>44789</v>
      </c>
      <c r="O874" s="26">
        <v>1200000</v>
      </c>
      <c r="P874" s="26">
        <v>1200000</v>
      </c>
      <c r="Q874" s="26">
        <f t="shared" si="13"/>
        <v>0</v>
      </c>
      <c r="R874" s="25" t="s">
        <v>107</v>
      </c>
      <c r="S874" s="25"/>
    </row>
    <row r="875" spans="1:19" x14ac:dyDescent="0.25">
      <c r="A875" s="36" t="s">
        <v>3039</v>
      </c>
      <c r="B875" s="25" t="s">
        <v>2989</v>
      </c>
      <c r="C875" s="25" t="s">
        <v>21</v>
      </c>
      <c r="D875" s="25" t="s">
        <v>3213</v>
      </c>
      <c r="E875" s="37">
        <v>1701847</v>
      </c>
      <c r="F875" s="25" t="s">
        <v>115</v>
      </c>
      <c r="G875" s="25" t="s">
        <v>3381</v>
      </c>
      <c r="H875" s="37">
        <v>322508</v>
      </c>
      <c r="I875" s="37" t="s">
        <v>3532</v>
      </c>
      <c r="J875" s="25" t="s">
        <v>106</v>
      </c>
      <c r="K875" s="25" t="s">
        <v>13</v>
      </c>
      <c r="L875" s="25" t="s">
        <v>3570</v>
      </c>
      <c r="M875" s="27">
        <v>44782</v>
      </c>
      <c r="N875" s="38">
        <v>44785</v>
      </c>
      <c r="O875" s="26">
        <v>26242800</v>
      </c>
      <c r="P875" s="26">
        <v>26242800</v>
      </c>
      <c r="Q875" s="26">
        <f t="shared" si="13"/>
        <v>0</v>
      </c>
      <c r="R875" s="25" t="s">
        <v>107</v>
      </c>
      <c r="S875" s="25"/>
    </row>
    <row r="876" spans="1:19" x14ac:dyDescent="0.25">
      <c r="A876" s="36" t="s">
        <v>3040</v>
      </c>
      <c r="B876" s="25" t="s">
        <v>1701</v>
      </c>
      <c r="C876" s="25" t="s">
        <v>2090</v>
      </c>
      <c r="D876" s="25" t="s">
        <v>3214</v>
      </c>
      <c r="E876" s="37">
        <v>1702246</v>
      </c>
      <c r="F876" s="25" t="s">
        <v>2981</v>
      </c>
      <c r="G876" s="25" t="s">
        <v>3378</v>
      </c>
      <c r="H876" s="37">
        <v>287002</v>
      </c>
      <c r="I876" s="37" t="s">
        <v>116</v>
      </c>
      <c r="J876" s="25" t="s">
        <v>106</v>
      </c>
      <c r="K876" s="25" t="s">
        <v>13</v>
      </c>
      <c r="L876" s="25" t="s">
        <v>3571</v>
      </c>
      <c r="M876" s="27">
        <v>44785</v>
      </c>
      <c r="N876" s="38">
        <v>43291</v>
      </c>
      <c r="O876" s="26">
        <v>0</v>
      </c>
      <c r="P876" s="26">
        <v>0</v>
      </c>
      <c r="Q876" s="26">
        <f t="shared" si="13"/>
        <v>0</v>
      </c>
      <c r="R876" s="25" t="s">
        <v>2975</v>
      </c>
      <c r="S876" s="25"/>
    </row>
    <row r="877" spans="1:19" x14ac:dyDescent="0.25">
      <c r="A877" s="36" t="s">
        <v>3041</v>
      </c>
      <c r="B877" s="25" t="s">
        <v>683</v>
      </c>
      <c r="C877" s="25" t="s">
        <v>2091</v>
      </c>
      <c r="D877" s="25" t="s">
        <v>3215</v>
      </c>
      <c r="E877" s="37" t="s">
        <v>684</v>
      </c>
      <c r="F877" s="25" t="s">
        <v>2981</v>
      </c>
      <c r="G877" s="25" t="s">
        <v>3378</v>
      </c>
      <c r="H877" s="37" t="s">
        <v>3386</v>
      </c>
      <c r="I877" s="37" t="s">
        <v>116</v>
      </c>
      <c r="J877" s="25" t="s">
        <v>106</v>
      </c>
      <c r="K877" s="25" t="s">
        <v>13</v>
      </c>
      <c r="L877" s="25" t="s">
        <v>3571</v>
      </c>
      <c r="M877" s="27">
        <v>44785</v>
      </c>
      <c r="N877" s="38">
        <v>43719</v>
      </c>
      <c r="O877" s="26">
        <v>99860</v>
      </c>
      <c r="P877" s="26">
        <v>99860</v>
      </c>
      <c r="Q877" s="26">
        <f t="shared" si="13"/>
        <v>0</v>
      </c>
      <c r="R877" s="25" t="s">
        <v>107</v>
      </c>
      <c r="S877" s="25"/>
    </row>
    <row r="878" spans="1:19" x14ac:dyDescent="0.25">
      <c r="A878" s="36" t="s">
        <v>3042</v>
      </c>
      <c r="B878" s="25" t="s">
        <v>238</v>
      </c>
      <c r="C878" s="25" t="s">
        <v>2091</v>
      </c>
      <c r="D878" s="25" t="s">
        <v>3216</v>
      </c>
      <c r="E878" s="37">
        <v>1702535</v>
      </c>
      <c r="F878" s="25" t="s">
        <v>2981</v>
      </c>
      <c r="G878" s="25" t="s">
        <v>3378</v>
      </c>
      <c r="H878" s="37" t="s">
        <v>3387</v>
      </c>
      <c r="I878" s="37" t="s">
        <v>116</v>
      </c>
      <c r="J878" s="25" t="s">
        <v>106</v>
      </c>
      <c r="K878" s="25" t="s">
        <v>13</v>
      </c>
      <c r="L878" s="25" t="s">
        <v>3571</v>
      </c>
      <c r="M878" s="27">
        <v>44785</v>
      </c>
      <c r="N878" s="38">
        <v>43711</v>
      </c>
      <c r="O878" s="26">
        <v>110000</v>
      </c>
      <c r="P878" s="26">
        <v>110000</v>
      </c>
      <c r="Q878" s="26">
        <f t="shared" si="13"/>
        <v>0</v>
      </c>
      <c r="R878" s="25" t="s">
        <v>107</v>
      </c>
      <c r="S878" s="25"/>
    </row>
    <row r="879" spans="1:19" x14ac:dyDescent="0.25">
      <c r="A879" s="36" t="s">
        <v>3043</v>
      </c>
      <c r="B879" s="25" t="s">
        <v>2990</v>
      </c>
      <c r="C879" s="25" t="s">
        <v>21</v>
      </c>
      <c r="D879" s="25" t="s">
        <v>3217</v>
      </c>
      <c r="E879" s="37">
        <v>1800559</v>
      </c>
      <c r="F879" s="25" t="s">
        <v>2981</v>
      </c>
      <c r="G879" s="25" t="s">
        <v>3379</v>
      </c>
      <c r="H879" s="37">
        <v>322500</v>
      </c>
      <c r="I879" s="37" t="s">
        <v>116</v>
      </c>
      <c r="J879" s="25" t="s">
        <v>106</v>
      </c>
      <c r="K879" s="25" t="s">
        <v>13</v>
      </c>
      <c r="L879" s="25" t="s">
        <v>3572</v>
      </c>
      <c r="M879" s="27">
        <v>44792</v>
      </c>
      <c r="N879" s="38"/>
      <c r="O879" s="26">
        <v>0</v>
      </c>
      <c r="P879" s="26">
        <v>0</v>
      </c>
      <c r="Q879" s="26">
        <f t="shared" si="13"/>
        <v>0</v>
      </c>
      <c r="R879" s="25" t="s">
        <v>2975</v>
      </c>
      <c r="S879" s="25"/>
    </row>
    <row r="880" spans="1:19" x14ac:dyDescent="0.25">
      <c r="A880" s="36" t="s">
        <v>3044</v>
      </c>
      <c r="B880" s="25" t="s">
        <v>2991</v>
      </c>
      <c r="C880" s="25" t="s">
        <v>21</v>
      </c>
      <c r="D880" s="25" t="s">
        <v>3218</v>
      </c>
      <c r="E880" s="37" t="s">
        <v>148</v>
      </c>
      <c r="F880" s="25" t="s">
        <v>2981</v>
      </c>
      <c r="G880" s="25" t="s">
        <v>3378</v>
      </c>
      <c r="H880" s="37">
        <v>321549</v>
      </c>
      <c r="I880" s="37" t="s">
        <v>3533</v>
      </c>
      <c r="J880" s="25" t="s">
        <v>106</v>
      </c>
      <c r="K880" s="25" t="s">
        <v>13</v>
      </c>
      <c r="L880" s="25" t="s">
        <v>3573</v>
      </c>
      <c r="M880" s="27">
        <v>44792</v>
      </c>
      <c r="N880" s="38">
        <v>44811</v>
      </c>
      <c r="O880" s="26">
        <v>910777</v>
      </c>
      <c r="P880" s="26">
        <v>910777</v>
      </c>
      <c r="Q880" s="26">
        <f t="shared" si="13"/>
        <v>0</v>
      </c>
      <c r="R880" s="25" t="s">
        <v>107</v>
      </c>
      <c r="S880" s="25"/>
    </row>
    <row r="881" spans="1:19" x14ac:dyDescent="0.25">
      <c r="A881" s="36" t="s">
        <v>3045</v>
      </c>
      <c r="B881" s="25" t="s">
        <v>2992</v>
      </c>
      <c r="C881" s="25" t="s">
        <v>115</v>
      </c>
      <c r="D881" s="25" t="s">
        <v>3219</v>
      </c>
      <c r="E881" s="37">
        <v>1800183</v>
      </c>
      <c r="F881" s="25" t="s">
        <v>115</v>
      </c>
      <c r="G881" s="25" t="s">
        <v>3381</v>
      </c>
      <c r="H881" s="37">
        <v>322507</v>
      </c>
      <c r="I881" s="37" t="s">
        <v>3534</v>
      </c>
      <c r="J881" s="25" t="s">
        <v>106</v>
      </c>
      <c r="K881" s="25" t="s">
        <v>13</v>
      </c>
      <c r="L881" s="25" t="s">
        <v>3574</v>
      </c>
      <c r="M881" s="27">
        <v>44792</v>
      </c>
      <c r="N881" s="38">
        <v>44802</v>
      </c>
      <c r="O881" s="26">
        <v>12227261.939999999</v>
      </c>
      <c r="P881" s="26">
        <v>12227261.939999999</v>
      </c>
      <c r="Q881" s="26">
        <f t="shared" si="13"/>
        <v>0</v>
      </c>
      <c r="R881" s="25" t="s">
        <v>107</v>
      </c>
      <c r="S881" s="25"/>
    </row>
    <row r="882" spans="1:19" x14ac:dyDescent="0.25">
      <c r="A882" s="36" t="s">
        <v>3046</v>
      </c>
      <c r="B882" s="25" t="s">
        <v>2993</v>
      </c>
      <c r="C882" s="25" t="s">
        <v>115</v>
      </c>
      <c r="D882" s="25" t="s">
        <v>3220</v>
      </c>
      <c r="E882" s="37">
        <v>1800547</v>
      </c>
      <c r="F882" s="25" t="s">
        <v>115</v>
      </c>
      <c r="G882" s="25" t="s">
        <v>3381</v>
      </c>
      <c r="H882" s="37">
        <v>322504</v>
      </c>
      <c r="I882" s="37" t="s">
        <v>3535</v>
      </c>
      <c r="J882" s="25" t="s">
        <v>106</v>
      </c>
      <c r="K882" s="25" t="s">
        <v>13</v>
      </c>
      <c r="L882" s="25" t="s">
        <v>3575</v>
      </c>
      <c r="M882" s="27">
        <v>44792</v>
      </c>
      <c r="N882" s="38">
        <v>44802</v>
      </c>
      <c r="O882" s="26">
        <v>10653565.48</v>
      </c>
      <c r="P882" s="26">
        <v>10653565.48</v>
      </c>
      <c r="Q882" s="26">
        <f t="shared" si="13"/>
        <v>0</v>
      </c>
      <c r="R882" s="25" t="s">
        <v>107</v>
      </c>
      <c r="S882" s="25"/>
    </row>
    <row r="883" spans="1:19" x14ac:dyDescent="0.25">
      <c r="A883" s="36" t="s">
        <v>3047</v>
      </c>
      <c r="B883" s="25" t="s">
        <v>2994</v>
      </c>
      <c r="C883" s="25" t="s">
        <v>21</v>
      </c>
      <c r="D883" s="25" t="s">
        <v>3221</v>
      </c>
      <c r="E883" s="37">
        <v>1600001</v>
      </c>
      <c r="F883" s="25" t="s">
        <v>115</v>
      </c>
      <c r="G883" s="25" t="s">
        <v>3381</v>
      </c>
      <c r="H883" s="37">
        <v>322506</v>
      </c>
      <c r="I883" s="37" t="s">
        <v>3536</v>
      </c>
      <c r="J883" s="25" t="s">
        <v>106</v>
      </c>
      <c r="K883" s="25" t="s">
        <v>13</v>
      </c>
      <c r="L883" s="25" t="s">
        <v>3576</v>
      </c>
      <c r="M883" s="27">
        <v>44792</v>
      </c>
      <c r="N883" s="38">
        <v>44802</v>
      </c>
      <c r="O883" s="26">
        <v>66466218.950000003</v>
      </c>
      <c r="P883" s="26">
        <v>66466218.950000003</v>
      </c>
      <c r="Q883" s="26">
        <f t="shared" si="13"/>
        <v>0</v>
      </c>
      <c r="R883" s="25" t="s">
        <v>107</v>
      </c>
      <c r="S883" s="25"/>
    </row>
    <row r="884" spans="1:19" x14ac:dyDescent="0.25">
      <c r="A884" s="36" t="s">
        <v>3048</v>
      </c>
      <c r="B884" s="25" t="s">
        <v>2995</v>
      </c>
      <c r="C884" s="25" t="s">
        <v>115</v>
      </c>
      <c r="D884" s="25" t="s">
        <v>3222</v>
      </c>
      <c r="E884" s="37">
        <v>1701014</v>
      </c>
      <c r="F884" s="25" t="s">
        <v>115</v>
      </c>
      <c r="G884" s="25" t="s">
        <v>3381</v>
      </c>
      <c r="H884" s="37">
        <v>322492</v>
      </c>
      <c r="I884" s="37" t="s">
        <v>3537</v>
      </c>
      <c r="J884" s="25" t="s">
        <v>106</v>
      </c>
      <c r="K884" s="25" t="s">
        <v>13</v>
      </c>
      <c r="L884" s="25" t="s">
        <v>3577</v>
      </c>
      <c r="M884" s="27">
        <v>44792</v>
      </c>
      <c r="N884" s="38">
        <v>44798</v>
      </c>
      <c r="O884" s="26">
        <v>198281619.12</v>
      </c>
      <c r="P884" s="26">
        <v>198281619.12</v>
      </c>
      <c r="Q884" s="26">
        <f t="shared" si="13"/>
        <v>0</v>
      </c>
      <c r="R884" s="25" t="s">
        <v>107</v>
      </c>
      <c r="S884" s="25"/>
    </row>
    <row r="885" spans="1:19" x14ac:dyDescent="0.25">
      <c r="A885" s="36" t="s">
        <v>3049</v>
      </c>
      <c r="B885" s="25" t="s">
        <v>1697</v>
      </c>
      <c r="C885" s="25" t="s">
        <v>2090</v>
      </c>
      <c r="D885" s="25" t="s">
        <v>3223</v>
      </c>
      <c r="E885" s="37">
        <v>1701645</v>
      </c>
      <c r="F885" s="25" t="s">
        <v>2981</v>
      </c>
      <c r="G885" s="25" t="s">
        <v>3378</v>
      </c>
      <c r="H885" s="37">
        <v>284053</v>
      </c>
      <c r="I885" s="37" t="s">
        <v>116</v>
      </c>
      <c r="J885" s="25" t="s">
        <v>106</v>
      </c>
      <c r="K885" s="25" t="s">
        <v>13</v>
      </c>
      <c r="L885" s="25" t="s">
        <v>3578</v>
      </c>
      <c r="M885" s="27">
        <v>44803</v>
      </c>
      <c r="N885" s="38">
        <v>43284</v>
      </c>
      <c r="O885" s="26">
        <v>444000</v>
      </c>
      <c r="P885" s="26">
        <v>444000</v>
      </c>
      <c r="Q885" s="26">
        <f t="shared" si="13"/>
        <v>0</v>
      </c>
      <c r="R885" s="25" t="s">
        <v>107</v>
      </c>
      <c r="S885" s="25"/>
    </row>
    <row r="886" spans="1:19" x14ac:dyDescent="0.25">
      <c r="A886" s="36" t="s">
        <v>3050</v>
      </c>
      <c r="B886" s="25" t="s">
        <v>2996</v>
      </c>
      <c r="C886" s="25" t="s">
        <v>2090</v>
      </c>
      <c r="D886" s="25" t="s">
        <v>3224</v>
      </c>
      <c r="E886" s="37">
        <v>1602701</v>
      </c>
      <c r="F886" s="25" t="s">
        <v>2981</v>
      </c>
      <c r="G886" s="25" t="s">
        <v>3378</v>
      </c>
      <c r="H886" s="37">
        <v>284692</v>
      </c>
      <c r="I886" s="37" t="s">
        <v>116</v>
      </c>
      <c r="J886" s="25" t="s">
        <v>106</v>
      </c>
      <c r="K886" s="25" t="s">
        <v>13</v>
      </c>
      <c r="L886" s="25" t="s">
        <v>3578</v>
      </c>
      <c r="M886" s="27">
        <v>44803</v>
      </c>
      <c r="N886" s="38">
        <v>43171</v>
      </c>
      <c r="O886" s="26">
        <v>660000</v>
      </c>
      <c r="P886" s="26">
        <v>660000</v>
      </c>
      <c r="Q886" s="26">
        <f t="shared" si="13"/>
        <v>0</v>
      </c>
      <c r="R886" s="25" t="s">
        <v>107</v>
      </c>
      <c r="S886" s="25"/>
    </row>
    <row r="887" spans="1:19" x14ac:dyDescent="0.25">
      <c r="A887" s="36" t="s">
        <v>3051</v>
      </c>
      <c r="B887" s="25" t="s">
        <v>2997</v>
      </c>
      <c r="C887" s="25" t="s">
        <v>2090</v>
      </c>
      <c r="D887" s="25" t="s">
        <v>3225</v>
      </c>
      <c r="E887" s="37">
        <v>1704156</v>
      </c>
      <c r="F887" s="25" t="s">
        <v>2981</v>
      </c>
      <c r="G887" s="25" t="s">
        <v>3378</v>
      </c>
      <c r="H887" s="37">
        <v>285477</v>
      </c>
      <c r="I887" s="37" t="s">
        <v>116</v>
      </c>
      <c r="J887" s="25" t="s">
        <v>106</v>
      </c>
      <c r="K887" s="25" t="s">
        <v>13</v>
      </c>
      <c r="L887" s="25" t="s">
        <v>3578</v>
      </c>
      <c r="M887" s="27">
        <v>44803</v>
      </c>
      <c r="N887" s="38">
        <v>43291</v>
      </c>
      <c r="O887" s="26">
        <v>617624</v>
      </c>
      <c r="P887" s="26">
        <v>617624</v>
      </c>
      <c r="Q887" s="26">
        <f t="shared" si="13"/>
        <v>0</v>
      </c>
      <c r="R887" s="25" t="s">
        <v>107</v>
      </c>
      <c r="S887" s="25"/>
    </row>
    <row r="888" spans="1:19" x14ac:dyDescent="0.25">
      <c r="A888" s="36" t="s">
        <v>3052</v>
      </c>
      <c r="B888" s="25" t="s">
        <v>2996</v>
      </c>
      <c r="C888" s="25" t="s">
        <v>2091</v>
      </c>
      <c r="D888" s="25" t="s">
        <v>3226</v>
      </c>
      <c r="E888" s="37">
        <v>1602701</v>
      </c>
      <c r="F888" s="25" t="s">
        <v>2981</v>
      </c>
      <c r="G888" s="25" t="s">
        <v>3378</v>
      </c>
      <c r="H888" s="37" t="s">
        <v>3388</v>
      </c>
      <c r="I888" s="37" t="s">
        <v>116</v>
      </c>
      <c r="J888" s="25" t="s">
        <v>106</v>
      </c>
      <c r="K888" s="25" t="s">
        <v>13</v>
      </c>
      <c r="L888" s="25" t="s">
        <v>3578</v>
      </c>
      <c r="M888" s="27">
        <v>44803</v>
      </c>
      <c r="N888" s="38">
        <v>43721</v>
      </c>
      <c r="O888" s="26">
        <v>330000</v>
      </c>
      <c r="P888" s="26">
        <v>330000</v>
      </c>
      <c r="Q888" s="26">
        <f t="shared" si="13"/>
        <v>0</v>
      </c>
      <c r="R888" s="25" t="s">
        <v>107</v>
      </c>
      <c r="S888" s="25"/>
    </row>
    <row r="889" spans="1:19" x14ac:dyDescent="0.25">
      <c r="A889" s="36" t="s">
        <v>3053</v>
      </c>
      <c r="B889" s="25" t="s">
        <v>1697</v>
      </c>
      <c r="C889" s="25" t="s">
        <v>2091</v>
      </c>
      <c r="D889" s="25" t="s">
        <v>3227</v>
      </c>
      <c r="E889" s="37">
        <v>1701645</v>
      </c>
      <c r="F889" s="25" t="s">
        <v>2981</v>
      </c>
      <c r="G889" s="25" t="s">
        <v>3378</v>
      </c>
      <c r="H889" s="37" t="s">
        <v>3389</v>
      </c>
      <c r="I889" s="37" t="s">
        <v>116</v>
      </c>
      <c r="J889" s="25" t="s">
        <v>106</v>
      </c>
      <c r="K889" s="25" t="s">
        <v>13</v>
      </c>
      <c r="L889" s="25" t="s">
        <v>3578</v>
      </c>
      <c r="M889" s="27">
        <v>44803</v>
      </c>
      <c r="N889" s="38">
        <v>43711</v>
      </c>
      <c r="O889" s="26">
        <v>265000</v>
      </c>
      <c r="P889" s="26">
        <v>265000</v>
      </c>
      <c r="Q889" s="26">
        <f t="shared" si="13"/>
        <v>0</v>
      </c>
      <c r="R889" s="25" t="s">
        <v>107</v>
      </c>
      <c r="S889" s="25"/>
    </row>
    <row r="890" spans="1:19" x14ac:dyDescent="0.25">
      <c r="A890" s="36" t="s">
        <v>3054</v>
      </c>
      <c r="B890" s="25" t="s">
        <v>1697</v>
      </c>
      <c r="C890" s="25" t="s">
        <v>2091</v>
      </c>
      <c r="D890" s="25" t="s">
        <v>3228</v>
      </c>
      <c r="E890" s="37">
        <v>1701645</v>
      </c>
      <c r="F890" s="25" t="s">
        <v>2981</v>
      </c>
      <c r="G890" s="25" t="s">
        <v>3378</v>
      </c>
      <c r="H890" s="37" t="s">
        <v>3390</v>
      </c>
      <c r="I890" s="37" t="s">
        <v>116</v>
      </c>
      <c r="J890" s="25" t="s">
        <v>106</v>
      </c>
      <c r="K890" s="25" t="s">
        <v>13</v>
      </c>
      <c r="L890" s="25" t="s">
        <v>3578</v>
      </c>
      <c r="M890" s="27">
        <v>44803</v>
      </c>
      <c r="N890" s="38">
        <v>43711</v>
      </c>
      <c r="O890" s="26">
        <v>400000</v>
      </c>
      <c r="P890" s="26">
        <v>400000</v>
      </c>
      <c r="Q890" s="26">
        <f t="shared" si="13"/>
        <v>0</v>
      </c>
      <c r="R890" s="25" t="s">
        <v>107</v>
      </c>
      <c r="S890" s="25"/>
    </row>
    <row r="891" spans="1:19" x14ac:dyDescent="0.25">
      <c r="A891" s="36" t="s">
        <v>3055</v>
      </c>
      <c r="B891" s="25" t="s">
        <v>2996</v>
      </c>
      <c r="C891" s="25" t="s">
        <v>2091</v>
      </c>
      <c r="D891" s="25" t="s">
        <v>3229</v>
      </c>
      <c r="E891" s="37">
        <v>1602701</v>
      </c>
      <c r="F891" s="25" t="s">
        <v>2981</v>
      </c>
      <c r="G891" s="25" t="s">
        <v>3378</v>
      </c>
      <c r="H891" s="37" t="s">
        <v>3391</v>
      </c>
      <c r="I891" s="37" t="s">
        <v>116</v>
      </c>
      <c r="J891" s="25" t="s">
        <v>106</v>
      </c>
      <c r="K891" s="25" t="s">
        <v>13</v>
      </c>
      <c r="L891" s="25" t="s">
        <v>3578</v>
      </c>
      <c r="M891" s="27">
        <v>44803</v>
      </c>
      <c r="N891" s="38">
        <v>43734</v>
      </c>
      <c r="O891" s="26">
        <v>730000</v>
      </c>
      <c r="P891" s="26">
        <v>730000</v>
      </c>
      <c r="Q891" s="26">
        <f t="shared" si="13"/>
        <v>0</v>
      </c>
      <c r="R891" s="25" t="s">
        <v>107</v>
      </c>
      <c r="S891" s="25"/>
    </row>
    <row r="892" spans="1:19" x14ac:dyDescent="0.25">
      <c r="A892" s="36" t="s">
        <v>3056</v>
      </c>
      <c r="B892" s="25" t="s">
        <v>379</v>
      </c>
      <c r="C892" s="25" t="s">
        <v>2091</v>
      </c>
      <c r="D892" s="25" t="s">
        <v>3230</v>
      </c>
      <c r="E892" s="37">
        <v>1702572</v>
      </c>
      <c r="F892" s="25" t="s">
        <v>2981</v>
      </c>
      <c r="G892" s="25" t="s">
        <v>3378</v>
      </c>
      <c r="H892" s="37" t="s">
        <v>3392</v>
      </c>
      <c r="I892" s="37" t="s">
        <v>116</v>
      </c>
      <c r="J892" s="25" t="s">
        <v>106</v>
      </c>
      <c r="K892" s="25" t="s">
        <v>13</v>
      </c>
      <c r="L892" s="25" t="s">
        <v>3578</v>
      </c>
      <c r="M892" s="27">
        <v>44803</v>
      </c>
      <c r="N892" s="38">
        <v>43719</v>
      </c>
      <c r="O892" s="26">
        <v>500000</v>
      </c>
      <c r="P892" s="26">
        <v>500000</v>
      </c>
      <c r="Q892" s="26">
        <f t="shared" si="13"/>
        <v>0</v>
      </c>
      <c r="R892" s="25" t="s">
        <v>107</v>
      </c>
      <c r="S892" s="25"/>
    </row>
    <row r="893" spans="1:19" x14ac:dyDescent="0.25">
      <c r="A893" s="36" t="s">
        <v>3057</v>
      </c>
      <c r="B893" s="25" t="s">
        <v>2996</v>
      </c>
      <c r="C893" s="25" t="s">
        <v>2091</v>
      </c>
      <c r="D893" s="25" t="s">
        <v>3231</v>
      </c>
      <c r="E893" s="37">
        <v>1602701</v>
      </c>
      <c r="F893" s="25" t="s">
        <v>2981</v>
      </c>
      <c r="G893" s="25" t="s">
        <v>3378</v>
      </c>
      <c r="H893" s="37" t="s">
        <v>3393</v>
      </c>
      <c r="I893" s="37" t="s">
        <v>116</v>
      </c>
      <c r="J893" s="25" t="s">
        <v>106</v>
      </c>
      <c r="K893" s="25" t="s">
        <v>13</v>
      </c>
      <c r="L893" s="25" t="s">
        <v>3578</v>
      </c>
      <c r="M893" s="27">
        <v>44803</v>
      </c>
      <c r="N893" s="38">
        <v>43740</v>
      </c>
      <c r="O893" s="26">
        <v>130000</v>
      </c>
      <c r="P893" s="26">
        <v>130000</v>
      </c>
      <c r="Q893" s="26">
        <f t="shared" si="13"/>
        <v>0</v>
      </c>
      <c r="R893" s="25" t="s">
        <v>107</v>
      </c>
      <c r="S893" s="25"/>
    </row>
    <row r="894" spans="1:19" x14ac:dyDescent="0.25">
      <c r="A894" s="36" t="s">
        <v>3058</v>
      </c>
      <c r="B894" s="25" t="s">
        <v>2996</v>
      </c>
      <c r="C894" s="25" t="s">
        <v>2091</v>
      </c>
      <c r="D894" s="25" t="s">
        <v>3232</v>
      </c>
      <c r="E894" s="37">
        <v>1602701</v>
      </c>
      <c r="F894" s="25" t="s">
        <v>2981</v>
      </c>
      <c r="G894" s="25" t="s">
        <v>3378</v>
      </c>
      <c r="H894" s="37" t="s">
        <v>3394</v>
      </c>
      <c r="I894" s="37" t="s">
        <v>116</v>
      </c>
      <c r="J894" s="25" t="s">
        <v>106</v>
      </c>
      <c r="K894" s="25" t="s">
        <v>13</v>
      </c>
      <c r="L894" s="25" t="s">
        <v>3578</v>
      </c>
      <c r="M894" s="27">
        <v>44803</v>
      </c>
      <c r="N894" s="38">
        <v>43719</v>
      </c>
      <c r="O894" s="26">
        <v>158334</v>
      </c>
      <c r="P894" s="26">
        <v>158334</v>
      </c>
      <c r="Q894" s="26">
        <f t="shared" si="13"/>
        <v>0</v>
      </c>
      <c r="R894" s="25" t="s">
        <v>107</v>
      </c>
      <c r="S894" s="25"/>
    </row>
    <row r="895" spans="1:19" x14ac:dyDescent="0.25">
      <c r="A895" s="36" t="s">
        <v>3059</v>
      </c>
      <c r="B895" s="25" t="s">
        <v>2996</v>
      </c>
      <c r="C895" s="25" t="s">
        <v>2091</v>
      </c>
      <c r="D895" s="25" t="s">
        <v>3233</v>
      </c>
      <c r="E895" s="37">
        <v>1602701</v>
      </c>
      <c r="F895" s="25" t="s">
        <v>2981</v>
      </c>
      <c r="G895" s="25" t="s">
        <v>3378</v>
      </c>
      <c r="H895" s="37" t="s">
        <v>3395</v>
      </c>
      <c r="I895" s="37" t="s">
        <v>116</v>
      </c>
      <c r="J895" s="25" t="s">
        <v>106</v>
      </c>
      <c r="K895" s="25" t="s">
        <v>13</v>
      </c>
      <c r="L895" s="25" t="s">
        <v>3578</v>
      </c>
      <c r="M895" s="27">
        <v>44803</v>
      </c>
      <c r="N895" s="38">
        <v>43734</v>
      </c>
      <c r="O895" s="26">
        <v>400000</v>
      </c>
      <c r="P895" s="26">
        <v>400000</v>
      </c>
      <c r="Q895" s="26">
        <f t="shared" si="13"/>
        <v>0</v>
      </c>
      <c r="R895" s="25" t="s">
        <v>107</v>
      </c>
      <c r="S895" s="25"/>
    </row>
    <row r="896" spans="1:19" x14ac:dyDescent="0.25">
      <c r="A896" s="36" t="s">
        <v>3060</v>
      </c>
      <c r="B896" s="25" t="s">
        <v>2996</v>
      </c>
      <c r="C896" s="25" t="s">
        <v>2091</v>
      </c>
      <c r="D896" s="25" t="s">
        <v>3234</v>
      </c>
      <c r="E896" s="37">
        <v>1602701</v>
      </c>
      <c r="F896" s="25" t="s">
        <v>2981</v>
      </c>
      <c r="G896" s="25" t="s">
        <v>3378</v>
      </c>
      <c r="H896" s="37" t="s">
        <v>3396</v>
      </c>
      <c r="I896" s="37" t="s">
        <v>116</v>
      </c>
      <c r="J896" s="25" t="s">
        <v>106</v>
      </c>
      <c r="K896" s="25" t="s">
        <v>13</v>
      </c>
      <c r="L896" s="25" t="s">
        <v>3578</v>
      </c>
      <c r="M896" s="27">
        <v>44803</v>
      </c>
      <c r="N896" s="38">
        <v>43740</v>
      </c>
      <c r="O896" s="26">
        <v>269500</v>
      </c>
      <c r="P896" s="26">
        <v>269500</v>
      </c>
      <c r="Q896" s="26">
        <f t="shared" si="13"/>
        <v>0</v>
      </c>
      <c r="R896" s="25" t="s">
        <v>107</v>
      </c>
      <c r="S896" s="25"/>
    </row>
    <row r="897" spans="1:19" x14ac:dyDescent="0.25">
      <c r="A897" s="36" t="s">
        <v>3061</v>
      </c>
      <c r="B897" s="25" t="s">
        <v>2996</v>
      </c>
      <c r="C897" s="25" t="s">
        <v>2091</v>
      </c>
      <c r="D897" s="25" t="s">
        <v>3235</v>
      </c>
      <c r="E897" s="37">
        <v>1602701</v>
      </c>
      <c r="F897" s="25" t="s">
        <v>2981</v>
      </c>
      <c r="G897" s="25" t="s">
        <v>3378</v>
      </c>
      <c r="H897" s="37" t="s">
        <v>3397</v>
      </c>
      <c r="I897" s="37" t="s">
        <v>116</v>
      </c>
      <c r="J897" s="25" t="s">
        <v>106</v>
      </c>
      <c r="K897" s="25" t="s">
        <v>13</v>
      </c>
      <c r="L897" s="25" t="s">
        <v>3578</v>
      </c>
      <c r="M897" s="27">
        <v>44803</v>
      </c>
      <c r="N897" s="38">
        <v>43721</v>
      </c>
      <c r="O897" s="26">
        <v>525312.1</v>
      </c>
      <c r="P897" s="26">
        <v>525312.1</v>
      </c>
      <c r="Q897" s="26">
        <f t="shared" si="13"/>
        <v>0</v>
      </c>
      <c r="R897" s="25" t="s">
        <v>107</v>
      </c>
      <c r="S897" s="25"/>
    </row>
    <row r="898" spans="1:19" x14ac:dyDescent="0.25">
      <c r="A898" s="36" t="s">
        <v>3062</v>
      </c>
      <c r="B898" s="25" t="s">
        <v>2998</v>
      </c>
      <c r="C898" s="25" t="s">
        <v>2091</v>
      </c>
      <c r="D898" s="25" t="s">
        <v>3236</v>
      </c>
      <c r="E898" s="37">
        <v>1701968</v>
      </c>
      <c r="F898" s="25" t="s">
        <v>2981</v>
      </c>
      <c r="G898" s="25" t="s">
        <v>3378</v>
      </c>
      <c r="H898" s="37" t="s">
        <v>3398</v>
      </c>
      <c r="I898" s="37" t="s">
        <v>116</v>
      </c>
      <c r="J898" s="25" t="s">
        <v>106</v>
      </c>
      <c r="K898" s="25" t="s">
        <v>13</v>
      </c>
      <c r="L898" s="25" t="s">
        <v>3578</v>
      </c>
      <c r="M898" s="27">
        <v>44803</v>
      </c>
      <c r="N898" s="38">
        <v>43713</v>
      </c>
      <c r="O898" s="26">
        <v>334070</v>
      </c>
      <c r="P898" s="26">
        <v>334070</v>
      </c>
      <c r="Q898" s="26">
        <f t="shared" si="13"/>
        <v>0</v>
      </c>
      <c r="R898" s="25" t="s">
        <v>107</v>
      </c>
      <c r="S898" s="25"/>
    </row>
    <row r="899" spans="1:19" x14ac:dyDescent="0.25">
      <c r="A899" s="36" t="s">
        <v>3063</v>
      </c>
      <c r="B899" s="25" t="s">
        <v>790</v>
      </c>
      <c r="C899" s="25" t="s">
        <v>2091</v>
      </c>
      <c r="D899" s="25" t="s">
        <v>3237</v>
      </c>
      <c r="E899" s="37">
        <v>1602719</v>
      </c>
      <c r="F899" s="25" t="s">
        <v>2981</v>
      </c>
      <c r="G899" s="25" t="s">
        <v>3378</v>
      </c>
      <c r="H899" s="37" t="s">
        <v>3399</v>
      </c>
      <c r="I899" s="37" t="s">
        <v>116</v>
      </c>
      <c r="J899" s="25" t="s">
        <v>106</v>
      </c>
      <c r="K899" s="25" t="s">
        <v>13</v>
      </c>
      <c r="L899" s="25" t="s">
        <v>3578</v>
      </c>
      <c r="M899" s="27">
        <v>44803</v>
      </c>
      <c r="N899" s="38">
        <v>43721</v>
      </c>
      <c r="O899" s="26">
        <v>252100</v>
      </c>
      <c r="P899" s="26">
        <v>252100</v>
      </c>
      <c r="Q899" s="26">
        <f t="shared" si="13"/>
        <v>0</v>
      </c>
      <c r="R899" s="25" t="s">
        <v>107</v>
      </c>
      <c r="S899" s="25"/>
    </row>
    <row r="900" spans="1:19" x14ac:dyDescent="0.25">
      <c r="A900" s="36" t="s">
        <v>3064</v>
      </c>
      <c r="B900" s="25" t="s">
        <v>2999</v>
      </c>
      <c r="C900" s="25" t="s">
        <v>2091</v>
      </c>
      <c r="D900" s="25" t="s">
        <v>3238</v>
      </c>
      <c r="E900" s="37" t="s">
        <v>1535</v>
      </c>
      <c r="F900" s="25" t="s">
        <v>2981</v>
      </c>
      <c r="G900" s="25" t="s">
        <v>3378</v>
      </c>
      <c r="H900" s="37" t="s">
        <v>3400</v>
      </c>
      <c r="I900" s="37" t="s">
        <v>116</v>
      </c>
      <c r="J900" s="25" t="s">
        <v>106</v>
      </c>
      <c r="K900" s="25" t="s">
        <v>13</v>
      </c>
      <c r="L900" s="25" t="s">
        <v>3578</v>
      </c>
      <c r="M900" s="27">
        <v>44803</v>
      </c>
      <c r="N900" s="38">
        <v>43711</v>
      </c>
      <c r="O900" s="26">
        <v>300000</v>
      </c>
      <c r="P900" s="26">
        <v>300000</v>
      </c>
      <c r="Q900" s="26">
        <f t="shared" si="13"/>
        <v>0</v>
      </c>
      <c r="R900" s="25" t="s">
        <v>107</v>
      </c>
      <c r="S900" s="25"/>
    </row>
    <row r="901" spans="1:19" x14ac:dyDescent="0.25">
      <c r="A901" s="36" t="s">
        <v>3065</v>
      </c>
      <c r="B901" s="25" t="s">
        <v>1717</v>
      </c>
      <c r="C901" s="25" t="s">
        <v>2091</v>
      </c>
      <c r="D901" s="25" t="s">
        <v>3239</v>
      </c>
      <c r="E901" s="37">
        <v>1800457</v>
      </c>
      <c r="F901" s="25" t="s">
        <v>2981</v>
      </c>
      <c r="G901" s="25" t="s">
        <v>3378</v>
      </c>
      <c r="H901" s="37" t="s">
        <v>3401</v>
      </c>
      <c r="I901" s="37" t="s">
        <v>116</v>
      </c>
      <c r="J901" s="25" t="s">
        <v>106</v>
      </c>
      <c r="K901" s="25" t="s">
        <v>13</v>
      </c>
      <c r="L901" s="25" t="s">
        <v>3578</v>
      </c>
      <c r="M901" s="27">
        <v>44803</v>
      </c>
      <c r="N901" s="38">
        <v>43713</v>
      </c>
      <c r="O901" s="26">
        <v>360000</v>
      </c>
      <c r="P901" s="26">
        <v>360000</v>
      </c>
      <c r="Q901" s="26">
        <f t="shared" si="13"/>
        <v>0</v>
      </c>
      <c r="R901" s="25" t="s">
        <v>107</v>
      </c>
      <c r="S901" s="25"/>
    </row>
    <row r="902" spans="1:19" x14ac:dyDescent="0.25">
      <c r="A902" s="36" t="s">
        <v>3066</v>
      </c>
      <c r="B902" s="25" t="s">
        <v>2996</v>
      </c>
      <c r="C902" s="25" t="s">
        <v>2091</v>
      </c>
      <c r="D902" s="25" t="s">
        <v>3240</v>
      </c>
      <c r="E902" s="37">
        <v>1602701</v>
      </c>
      <c r="F902" s="25" t="s">
        <v>2981</v>
      </c>
      <c r="G902" s="25" t="s">
        <v>3378</v>
      </c>
      <c r="H902" s="37" t="s">
        <v>3402</v>
      </c>
      <c r="I902" s="37" t="s">
        <v>116</v>
      </c>
      <c r="J902" s="25" t="s">
        <v>106</v>
      </c>
      <c r="K902" s="25" t="s">
        <v>13</v>
      </c>
      <c r="L902" s="25" t="s">
        <v>3578</v>
      </c>
      <c r="M902" s="27">
        <v>44803</v>
      </c>
      <c r="N902" s="38">
        <v>43735</v>
      </c>
      <c r="O902" s="26">
        <v>339000</v>
      </c>
      <c r="P902" s="26">
        <v>339000</v>
      </c>
      <c r="Q902" s="26">
        <f t="shared" ref="Q902:Q965" si="14">O902-P902</f>
        <v>0</v>
      </c>
      <c r="R902" s="25" t="s">
        <v>107</v>
      </c>
      <c r="S902" s="25"/>
    </row>
    <row r="903" spans="1:19" x14ac:dyDescent="0.25">
      <c r="A903" s="36" t="s">
        <v>3067</v>
      </c>
      <c r="B903" s="25" t="s">
        <v>447</v>
      </c>
      <c r="C903" s="25" t="s">
        <v>2091</v>
      </c>
      <c r="D903" s="25" t="s">
        <v>3241</v>
      </c>
      <c r="E903" s="37">
        <v>1703373</v>
      </c>
      <c r="F903" s="25" t="s">
        <v>2981</v>
      </c>
      <c r="G903" s="25" t="s">
        <v>3378</v>
      </c>
      <c r="H903" s="37" t="s">
        <v>3403</v>
      </c>
      <c r="I903" s="37" t="s">
        <v>116</v>
      </c>
      <c r="J903" s="25" t="s">
        <v>106</v>
      </c>
      <c r="K903" s="25" t="s">
        <v>13</v>
      </c>
      <c r="L903" s="25" t="s">
        <v>3578</v>
      </c>
      <c r="M903" s="27">
        <v>44803</v>
      </c>
      <c r="N903" s="38">
        <v>43713</v>
      </c>
      <c r="O903" s="26">
        <v>156700</v>
      </c>
      <c r="P903" s="26">
        <v>156700</v>
      </c>
      <c r="Q903" s="26">
        <f t="shared" si="14"/>
        <v>0</v>
      </c>
      <c r="R903" s="25" t="s">
        <v>107</v>
      </c>
      <c r="S903" s="25"/>
    </row>
    <row r="904" spans="1:19" x14ac:dyDescent="0.25">
      <c r="A904" s="36" t="s">
        <v>3068</v>
      </c>
      <c r="B904" s="25" t="s">
        <v>1697</v>
      </c>
      <c r="C904" s="25" t="s">
        <v>2091</v>
      </c>
      <c r="D904" s="25" t="s">
        <v>3242</v>
      </c>
      <c r="E904" s="37">
        <v>1701645</v>
      </c>
      <c r="F904" s="25" t="s">
        <v>2981</v>
      </c>
      <c r="G904" s="25" t="s">
        <v>3378</v>
      </c>
      <c r="H904" s="37" t="s">
        <v>3404</v>
      </c>
      <c r="I904" s="37" t="s">
        <v>116</v>
      </c>
      <c r="J904" s="25" t="s">
        <v>106</v>
      </c>
      <c r="K904" s="25" t="s">
        <v>13</v>
      </c>
      <c r="L904" s="25" t="s">
        <v>3578</v>
      </c>
      <c r="M904" s="27">
        <v>44803</v>
      </c>
      <c r="N904" s="38">
        <v>43711</v>
      </c>
      <c r="O904" s="26">
        <v>530000</v>
      </c>
      <c r="P904" s="26">
        <v>530000</v>
      </c>
      <c r="Q904" s="26">
        <f t="shared" si="14"/>
        <v>0</v>
      </c>
      <c r="R904" s="25" t="s">
        <v>107</v>
      </c>
      <c r="S904" s="25"/>
    </row>
    <row r="905" spans="1:19" x14ac:dyDescent="0.25">
      <c r="A905" s="36" t="s">
        <v>3069</v>
      </c>
      <c r="B905" s="25" t="s">
        <v>898</v>
      </c>
      <c r="C905" s="25" t="s">
        <v>2091</v>
      </c>
      <c r="D905" s="25" t="s">
        <v>3243</v>
      </c>
      <c r="E905" s="37">
        <v>1800405</v>
      </c>
      <c r="F905" s="25" t="s">
        <v>2981</v>
      </c>
      <c r="G905" s="25" t="s">
        <v>3378</v>
      </c>
      <c r="H905" s="37" t="s">
        <v>3405</v>
      </c>
      <c r="I905" s="37" t="s">
        <v>116</v>
      </c>
      <c r="J905" s="25" t="s">
        <v>106</v>
      </c>
      <c r="K905" s="25" t="s">
        <v>13</v>
      </c>
      <c r="L905" s="25" t="s">
        <v>3578</v>
      </c>
      <c r="M905" s="27">
        <v>44803</v>
      </c>
      <c r="N905" s="38">
        <v>43711</v>
      </c>
      <c r="O905" s="26">
        <v>320000</v>
      </c>
      <c r="P905" s="26">
        <v>320000</v>
      </c>
      <c r="Q905" s="26">
        <f t="shared" si="14"/>
        <v>0</v>
      </c>
      <c r="R905" s="25" t="s">
        <v>107</v>
      </c>
      <c r="S905" s="25"/>
    </row>
    <row r="906" spans="1:19" x14ac:dyDescent="0.25">
      <c r="A906" s="36" t="s">
        <v>3070</v>
      </c>
      <c r="B906" s="25" t="s">
        <v>430</v>
      </c>
      <c r="C906" s="25" t="s">
        <v>2091</v>
      </c>
      <c r="D906" s="25" t="s">
        <v>3244</v>
      </c>
      <c r="E906" s="37">
        <v>1702404</v>
      </c>
      <c r="F906" s="25" t="s">
        <v>2981</v>
      </c>
      <c r="G906" s="25" t="s">
        <v>3378</v>
      </c>
      <c r="H906" s="37" t="s">
        <v>3406</v>
      </c>
      <c r="I906" s="37" t="s">
        <v>116</v>
      </c>
      <c r="J906" s="25" t="s">
        <v>106</v>
      </c>
      <c r="K906" s="25" t="s">
        <v>13</v>
      </c>
      <c r="L906" s="25" t="s">
        <v>3578</v>
      </c>
      <c r="M906" s="27">
        <v>44803</v>
      </c>
      <c r="N906" s="38">
        <v>43711</v>
      </c>
      <c r="O906" s="26">
        <v>256000</v>
      </c>
      <c r="P906" s="26">
        <v>256000</v>
      </c>
      <c r="Q906" s="26">
        <f t="shared" si="14"/>
        <v>0</v>
      </c>
      <c r="R906" s="25" t="s">
        <v>107</v>
      </c>
      <c r="S906" s="25"/>
    </row>
    <row r="907" spans="1:19" x14ac:dyDescent="0.25">
      <c r="A907" s="36" t="s">
        <v>3071</v>
      </c>
      <c r="B907" s="25" t="s">
        <v>1695</v>
      </c>
      <c r="C907" s="25" t="s">
        <v>2091</v>
      </c>
      <c r="D907" s="25" t="s">
        <v>3245</v>
      </c>
      <c r="E907" s="37" t="s">
        <v>226</v>
      </c>
      <c r="F907" s="25" t="s">
        <v>2981</v>
      </c>
      <c r="G907" s="25" t="s">
        <v>3378</v>
      </c>
      <c r="H907" s="37" t="s">
        <v>3407</v>
      </c>
      <c r="I907" s="37" t="s">
        <v>116</v>
      </c>
      <c r="J907" s="25" t="s">
        <v>106</v>
      </c>
      <c r="K907" s="25" t="s">
        <v>13</v>
      </c>
      <c r="L907" s="25" t="s">
        <v>3578</v>
      </c>
      <c r="M907" s="27">
        <v>44803</v>
      </c>
      <c r="N907" s="38">
        <v>43714</v>
      </c>
      <c r="O907" s="26">
        <v>443000</v>
      </c>
      <c r="P907" s="26">
        <v>443000</v>
      </c>
      <c r="Q907" s="26">
        <f t="shared" si="14"/>
        <v>0</v>
      </c>
      <c r="R907" s="25" t="s">
        <v>107</v>
      </c>
      <c r="S907" s="25"/>
    </row>
    <row r="908" spans="1:19" x14ac:dyDescent="0.25">
      <c r="A908" s="36" t="s">
        <v>3072</v>
      </c>
      <c r="B908" s="25" t="s">
        <v>771</v>
      </c>
      <c r="C908" s="25" t="s">
        <v>2091</v>
      </c>
      <c r="D908" s="25" t="s">
        <v>3246</v>
      </c>
      <c r="E908" s="37">
        <v>1702914</v>
      </c>
      <c r="F908" s="25" t="s">
        <v>2981</v>
      </c>
      <c r="G908" s="25" t="s">
        <v>3378</v>
      </c>
      <c r="H908" s="37" t="s">
        <v>3408</v>
      </c>
      <c r="I908" s="37" t="s">
        <v>116</v>
      </c>
      <c r="J908" s="25" t="s">
        <v>106</v>
      </c>
      <c r="K908" s="25" t="s">
        <v>13</v>
      </c>
      <c r="L908" s="25" t="s">
        <v>3578</v>
      </c>
      <c r="M908" s="27">
        <v>44803</v>
      </c>
      <c r="N908" s="38">
        <v>43733</v>
      </c>
      <c r="O908" s="26">
        <v>178761</v>
      </c>
      <c r="P908" s="26">
        <v>178761</v>
      </c>
      <c r="Q908" s="26">
        <f t="shared" si="14"/>
        <v>0</v>
      </c>
      <c r="R908" s="25" t="s">
        <v>107</v>
      </c>
      <c r="S908" s="25"/>
    </row>
    <row r="909" spans="1:19" x14ac:dyDescent="0.25">
      <c r="A909" s="36" t="s">
        <v>3073</v>
      </c>
      <c r="B909" s="25" t="s">
        <v>790</v>
      </c>
      <c r="C909" s="25" t="s">
        <v>2091</v>
      </c>
      <c r="D909" s="25" t="s">
        <v>3247</v>
      </c>
      <c r="E909" s="37">
        <v>1602719</v>
      </c>
      <c r="F909" s="25" t="s">
        <v>2981</v>
      </c>
      <c r="G909" s="25" t="s">
        <v>3378</v>
      </c>
      <c r="H909" s="37" t="s">
        <v>3409</v>
      </c>
      <c r="I909" s="37" t="s">
        <v>116</v>
      </c>
      <c r="J909" s="25" t="s">
        <v>106</v>
      </c>
      <c r="K909" s="25" t="s">
        <v>13</v>
      </c>
      <c r="L909" s="25" t="s">
        <v>3578</v>
      </c>
      <c r="M909" s="27">
        <v>44803</v>
      </c>
      <c r="N909" s="38">
        <v>43713</v>
      </c>
      <c r="O909" s="26">
        <v>0</v>
      </c>
      <c r="P909" s="26">
        <v>0</v>
      </c>
      <c r="Q909" s="26">
        <f t="shared" si="14"/>
        <v>0</v>
      </c>
      <c r="R909" s="25" t="s">
        <v>2975</v>
      </c>
      <c r="S909" s="25"/>
    </row>
    <row r="910" spans="1:19" x14ac:dyDescent="0.25">
      <c r="A910" s="36" t="s">
        <v>3074</v>
      </c>
      <c r="B910" s="25" t="s">
        <v>394</v>
      </c>
      <c r="C910" s="25" t="s">
        <v>2091</v>
      </c>
      <c r="D910" s="25" t="s">
        <v>3248</v>
      </c>
      <c r="E910" s="37">
        <v>1701837</v>
      </c>
      <c r="F910" s="25" t="s">
        <v>2981</v>
      </c>
      <c r="G910" s="25" t="s">
        <v>3378</v>
      </c>
      <c r="H910" s="37" t="s">
        <v>3410</v>
      </c>
      <c r="I910" s="37" t="s">
        <v>116</v>
      </c>
      <c r="J910" s="25" t="s">
        <v>106</v>
      </c>
      <c r="K910" s="25" t="s">
        <v>13</v>
      </c>
      <c r="L910" s="25" t="s">
        <v>3578</v>
      </c>
      <c r="M910" s="27">
        <v>44803</v>
      </c>
      <c r="N910" s="38">
        <v>43713</v>
      </c>
      <c r="O910" s="26">
        <v>258977</v>
      </c>
      <c r="P910" s="26">
        <v>258977</v>
      </c>
      <c r="Q910" s="26">
        <f t="shared" si="14"/>
        <v>0</v>
      </c>
      <c r="R910" s="25" t="s">
        <v>107</v>
      </c>
      <c r="S910" s="25"/>
    </row>
    <row r="911" spans="1:19" x14ac:dyDescent="0.25">
      <c r="A911" s="36" t="s">
        <v>3075</v>
      </c>
      <c r="B911" s="25" t="s">
        <v>256</v>
      </c>
      <c r="C911" s="25" t="s">
        <v>2091</v>
      </c>
      <c r="D911" s="25" t="s">
        <v>3249</v>
      </c>
      <c r="E911" s="37">
        <v>1700980</v>
      </c>
      <c r="F911" s="25" t="s">
        <v>2981</v>
      </c>
      <c r="G911" s="25" t="s">
        <v>3378</v>
      </c>
      <c r="H911" s="37" t="s">
        <v>3411</v>
      </c>
      <c r="I911" s="37" t="s">
        <v>116</v>
      </c>
      <c r="J911" s="25" t="s">
        <v>106</v>
      </c>
      <c r="K911" s="25" t="s">
        <v>13</v>
      </c>
      <c r="L911" s="25" t="s">
        <v>3578</v>
      </c>
      <c r="M911" s="27">
        <v>44803</v>
      </c>
      <c r="N911" s="38">
        <v>43733</v>
      </c>
      <c r="O911" s="26">
        <v>305000</v>
      </c>
      <c r="P911" s="26">
        <v>305000</v>
      </c>
      <c r="Q911" s="26">
        <f t="shared" si="14"/>
        <v>0</v>
      </c>
      <c r="R911" s="25" t="s">
        <v>107</v>
      </c>
      <c r="S911" s="25"/>
    </row>
    <row r="912" spans="1:19" x14ac:dyDescent="0.25">
      <c r="A912" s="36" t="s">
        <v>3076</v>
      </c>
      <c r="B912" s="25" t="s">
        <v>3000</v>
      </c>
      <c r="C912" s="25" t="s">
        <v>2091</v>
      </c>
      <c r="D912" s="25" t="s">
        <v>3250</v>
      </c>
      <c r="E912" s="37">
        <v>1600316</v>
      </c>
      <c r="F912" s="25" t="s">
        <v>2981</v>
      </c>
      <c r="G912" s="25" t="s">
        <v>3378</v>
      </c>
      <c r="H912" s="37" t="s">
        <v>3412</v>
      </c>
      <c r="I912" s="37" t="s">
        <v>116</v>
      </c>
      <c r="J912" s="25" t="s">
        <v>106</v>
      </c>
      <c r="K912" s="25" t="s">
        <v>13</v>
      </c>
      <c r="L912" s="25" t="s">
        <v>3578</v>
      </c>
      <c r="M912" s="27">
        <v>44803</v>
      </c>
      <c r="N912" s="38">
        <v>43731</v>
      </c>
      <c r="O912" s="26">
        <v>500000</v>
      </c>
      <c r="P912" s="26">
        <v>500000</v>
      </c>
      <c r="Q912" s="26">
        <f t="shared" si="14"/>
        <v>0</v>
      </c>
      <c r="R912" s="25" t="s">
        <v>107</v>
      </c>
      <c r="S912" s="25"/>
    </row>
    <row r="913" spans="1:19" x14ac:dyDescent="0.25">
      <c r="A913" s="36" t="s">
        <v>3077</v>
      </c>
      <c r="B913" s="25" t="s">
        <v>2996</v>
      </c>
      <c r="C913" s="25" t="s">
        <v>2091</v>
      </c>
      <c r="D913" s="25" t="s">
        <v>3251</v>
      </c>
      <c r="E913" s="37">
        <v>1602701</v>
      </c>
      <c r="F913" s="25" t="s">
        <v>2981</v>
      </c>
      <c r="G913" s="25" t="s">
        <v>3378</v>
      </c>
      <c r="H913" s="37" t="s">
        <v>3413</v>
      </c>
      <c r="I913" s="37" t="s">
        <v>116</v>
      </c>
      <c r="J913" s="25" t="s">
        <v>106</v>
      </c>
      <c r="K913" s="25" t="s">
        <v>13</v>
      </c>
      <c r="L913" s="25" t="s">
        <v>3578</v>
      </c>
      <c r="M913" s="27">
        <v>44803</v>
      </c>
      <c r="N913" s="38">
        <v>43733</v>
      </c>
      <c r="O913" s="26">
        <v>197599</v>
      </c>
      <c r="P913" s="26">
        <v>197599</v>
      </c>
      <c r="Q913" s="26">
        <f t="shared" si="14"/>
        <v>0</v>
      </c>
      <c r="R913" s="25" t="s">
        <v>107</v>
      </c>
      <c r="S913" s="25"/>
    </row>
    <row r="914" spans="1:19" x14ac:dyDescent="0.25">
      <c r="A914" s="36" t="s">
        <v>3078</v>
      </c>
      <c r="B914" s="25" t="s">
        <v>430</v>
      </c>
      <c r="C914" s="25" t="s">
        <v>2091</v>
      </c>
      <c r="D914" s="25" t="s">
        <v>3252</v>
      </c>
      <c r="E914" s="37">
        <v>1702404</v>
      </c>
      <c r="F914" s="25" t="s">
        <v>2981</v>
      </c>
      <c r="G914" s="25" t="s">
        <v>3378</v>
      </c>
      <c r="H914" s="37" t="s">
        <v>3414</v>
      </c>
      <c r="I914" s="37" t="s">
        <v>116</v>
      </c>
      <c r="J914" s="25" t="s">
        <v>106</v>
      </c>
      <c r="K914" s="25" t="s">
        <v>13</v>
      </c>
      <c r="L914" s="25" t="s">
        <v>3578</v>
      </c>
      <c r="M914" s="27">
        <v>44803</v>
      </c>
      <c r="N914" s="38">
        <v>43711</v>
      </c>
      <c r="O914" s="26">
        <v>275000</v>
      </c>
      <c r="P914" s="26">
        <v>275000</v>
      </c>
      <c r="Q914" s="26">
        <f t="shared" si="14"/>
        <v>0</v>
      </c>
      <c r="R914" s="25" t="s">
        <v>107</v>
      </c>
      <c r="S914" s="25"/>
    </row>
    <row r="915" spans="1:19" x14ac:dyDescent="0.25">
      <c r="A915" s="36" t="s">
        <v>3079</v>
      </c>
      <c r="B915" s="25" t="s">
        <v>2996</v>
      </c>
      <c r="C915" s="25" t="s">
        <v>2091</v>
      </c>
      <c r="D915" s="25" t="s">
        <v>3253</v>
      </c>
      <c r="E915" s="37">
        <v>1602701</v>
      </c>
      <c r="F915" s="25" t="s">
        <v>2981</v>
      </c>
      <c r="G915" s="25" t="s">
        <v>3378</v>
      </c>
      <c r="H915" s="37" t="s">
        <v>3415</v>
      </c>
      <c r="I915" s="37" t="s">
        <v>116</v>
      </c>
      <c r="J915" s="25" t="s">
        <v>106</v>
      </c>
      <c r="K915" s="25" t="s">
        <v>13</v>
      </c>
      <c r="L915" s="25" t="s">
        <v>3578</v>
      </c>
      <c r="M915" s="27">
        <v>44803</v>
      </c>
      <c r="N915" s="38">
        <v>43746</v>
      </c>
      <c r="O915" s="26">
        <v>457941.6</v>
      </c>
      <c r="P915" s="26">
        <v>457941.6</v>
      </c>
      <c r="Q915" s="26">
        <f t="shared" si="14"/>
        <v>0</v>
      </c>
      <c r="R915" s="25" t="s">
        <v>107</v>
      </c>
      <c r="S915" s="25"/>
    </row>
    <row r="916" spans="1:19" x14ac:dyDescent="0.25">
      <c r="A916" s="36" t="s">
        <v>3080</v>
      </c>
      <c r="B916" s="25" t="s">
        <v>397</v>
      </c>
      <c r="C916" s="25" t="s">
        <v>2091</v>
      </c>
      <c r="D916" s="25" t="s">
        <v>3254</v>
      </c>
      <c r="E916" s="37">
        <v>1800183</v>
      </c>
      <c r="F916" s="25" t="s">
        <v>2981</v>
      </c>
      <c r="G916" s="25" t="s">
        <v>3378</v>
      </c>
      <c r="H916" s="37" t="s">
        <v>3416</v>
      </c>
      <c r="I916" s="37" t="s">
        <v>116</v>
      </c>
      <c r="J916" s="25" t="s">
        <v>106</v>
      </c>
      <c r="K916" s="25" t="s">
        <v>13</v>
      </c>
      <c r="L916" s="25" t="s">
        <v>3578</v>
      </c>
      <c r="M916" s="27">
        <v>44803</v>
      </c>
      <c r="N916" s="38">
        <v>43711</v>
      </c>
      <c r="O916" s="26">
        <v>491000</v>
      </c>
      <c r="P916" s="26">
        <v>491000</v>
      </c>
      <c r="Q916" s="26">
        <f t="shared" si="14"/>
        <v>0</v>
      </c>
      <c r="R916" s="25" t="s">
        <v>107</v>
      </c>
      <c r="S916" s="25"/>
    </row>
    <row r="917" spans="1:19" x14ac:dyDescent="0.25">
      <c r="A917" s="36" t="s">
        <v>3081</v>
      </c>
      <c r="B917" s="25" t="s">
        <v>1701</v>
      </c>
      <c r="C917" s="25" t="s">
        <v>2091</v>
      </c>
      <c r="D917" s="25" t="s">
        <v>3255</v>
      </c>
      <c r="E917" s="37">
        <v>1702246</v>
      </c>
      <c r="F917" s="25" t="s">
        <v>2981</v>
      </c>
      <c r="G917" s="25" t="s">
        <v>3378</v>
      </c>
      <c r="H917" s="37" t="s">
        <v>3417</v>
      </c>
      <c r="I917" s="37" t="s">
        <v>116</v>
      </c>
      <c r="J917" s="25" t="s">
        <v>106</v>
      </c>
      <c r="K917" s="25" t="s">
        <v>13</v>
      </c>
      <c r="L917" s="25" t="s">
        <v>3578</v>
      </c>
      <c r="M917" s="27">
        <v>44803</v>
      </c>
      <c r="N917" s="38">
        <v>43711</v>
      </c>
      <c r="O917" s="26">
        <v>334082.24</v>
      </c>
      <c r="P917" s="26">
        <v>334082.24</v>
      </c>
      <c r="Q917" s="26">
        <f t="shared" si="14"/>
        <v>0</v>
      </c>
      <c r="R917" s="25" t="s">
        <v>107</v>
      </c>
      <c r="S917" s="25"/>
    </row>
    <row r="918" spans="1:19" x14ac:dyDescent="0.25">
      <c r="A918" s="36" t="s">
        <v>3082</v>
      </c>
      <c r="B918" s="25" t="s">
        <v>283</v>
      </c>
      <c r="C918" s="25" t="s">
        <v>2090</v>
      </c>
      <c r="D918" s="25" t="s">
        <v>3256</v>
      </c>
      <c r="E918" s="37">
        <v>1800163</v>
      </c>
      <c r="F918" s="25" t="s">
        <v>2981</v>
      </c>
      <c r="G918" s="25" t="s">
        <v>3378</v>
      </c>
      <c r="H918" s="37">
        <v>286629</v>
      </c>
      <c r="I918" s="37" t="s">
        <v>116</v>
      </c>
      <c r="J918" s="25" t="s">
        <v>106</v>
      </c>
      <c r="K918" s="25" t="s">
        <v>13</v>
      </c>
      <c r="L918" s="25" t="s">
        <v>3578</v>
      </c>
      <c r="M918" s="27">
        <v>44803</v>
      </c>
      <c r="N918" s="38">
        <v>43180</v>
      </c>
      <c r="O918" s="26">
        <v>15000</v>
      </c>
      <c r="P918" s="26">
        <v>15000</v>
      </c>
      <c r="Q918" s="26">
        <f t="shared" si="14"/>
        <v>0</v>
      </c>
      <c r="R918" s="25" t="s">
        <v>107</v>
      </c>
      <c r="S918" s="25"/>
    </row>
    <row r="919" spans="1:19" x14ac:dyDescent="0.25">
      <c r="A919" s="36" t="s">
        <v>3083</v>
      </c>
      <c r="B919" s="25" t="s">
        <v>249</v>
      </c>
      <c r="C919" s="25" t="s">
        <v>2091</v>
      </c>
      <c r="D919" s="25" t="s">
        <v>3257</v>
      </c>
      <c r="E919" s="37">
        <v>1702556</v>
      </c>
      <c r="F919" s="25" t="s">
        <v>2981</v>
      </c>
      <c r="G919" s="25" t="s">
        <v>3378</v>
      </c>
      <c r="H919" s="37" t="s">
        <v>3418</v>
      </c>
      <c r="I919" s="37" t="s">
        <v>116</v>
      </c>
      <c r="J919" s="25" t="s">
        <v>106</v>
      </c>
      <c r="K919" s="25" t="s">
        <v>13</v>
      </c>
      <c r="L919" s="25" t="s">
        <v>3578</v>
      </c>
      <c r="M919" s="27">
        <v>44803</v>
      </c>
      <c r="N919" s="38">
        <v>43731</v>
      </c>
      <c r="O919" s="26">
        <v>21000</v>
      </c>
      <c r="P919" s="26">
        <v>21000</v>
      </c>
      <c r="Q919" s="26">
        <f t="shared" si="14"/>
        <v>0</v>
      </c>
      <c r="R919" s="25" t="s">
        <v>107</v>
      </c>
      <c r="S919" s="25"/>
    </row>
    <row r="920" spans="1:19" x14ac:dyDescent="0.25">
      <c r="A920" s="36" t="s">
        <v>3084</v>
      </c>
      <c r="B920" s="25" t="s">
        <v>2996</v>
      </c>
      <c r="C920" s="25" t="s">
        <v>2091</v>
      </c>
      <c r="D920" s="25" t="s">
        <v>3258</v>
      </c>
      <c r="E920" s="37">
        <v>1602701</v>
      </c>
      <c r="F920" s="25" t="s">
        <v>2981</v>
      </c>
      <c r="G920" s="25" t="s">
        <v>3378</v>
      </c>
      <c r="H920" s="37" t="s">
        <v>3419</v>
      </c>
      <c r="I920" s="37" t="s">
        <v>116</v>
      </c>
      <c r="J920" s="25" t="s">
        <v>106</v>
      </c>
      <c r="K920" s="25" t="s">
        <v>13</v>
      </c>
      <c r="L920" s="25" t="s">
        <v>3578</v>
      </c>
      <c r="M920" s="27">
        <v>44803</v>
      </c>
      <c r="N920" s="38">
        <v>43740</v>
      </c>
      <c r="O920" s="26">
        <v>0</v>
      </c>
      <c r="P920" s="26">
        <v>0</v>
      </c>
      <c r="Q920" s="26">
        <f t="shared" si="14"/>
        <v>0</v>
      </c>
      <c r="R920" s="25" t="s">
        <v>2975</v>
      </c>
      <c r="S920" s="25"/>
    </row>
    <row r="921" spans="1:19" x14ac:dyDescent="0.25">
      <c r="A921" s="36" t="s">
        <v>3085</v>
      </c>
      <c r="B921" s="25" t="s">
        <v>2996</v>
      </c>
      <c r="C921" s="25" t="s">
        <v>2091</v>
      </c>
      <c r="D921" s="25" t="s">
        <v>3259</v>
      </c>
      <c r="E921" s="37">
        <v>1602701</v>
      </c>
      <c r="F921" s="25" t="s">
        <v>2981</v>
      </c>
      <c r="G921" s="25" t="s">
        <v>3378</v>
      </c>
      <c r="H921" s="37" t="s">
        <v>3420</v>
      </c>
      <c r="I921" s="37" t="s">
        <v>116</v>
      </c>
      <c r="J921" s="25" t="s">
        <v>106</v>
      </c>
      <c r="K921" s="25" t="s">
        <v>13</v>
      </c>
      <c r="L921" s="25" t="s">
        <v>3578</v>
      </c>
      <c r="M921" s="27">
        <v>44803</v>
      </c>
      <c r="N921" s="38">
        <v>43733</v>
      </c>
      <c r="O921" s="26">
        <v>40000</v>
      </c>
      <c r="P921" s="26">
        <v>40000</v>
      </c>
      <c r="Q921" s="26">
        <f t="shared" si="14"/>
        <v>0</v>
      </c>
      <c r="R921" s="25" t="s">
        <v>107</v>
      </c>
      <c r="S921" s="25"/>
    </row>
    <row r="922" spans="1:19" x14ac:dyDescent="0.25">
      <c r="A922" s="36" t="s">
        <v>3086</v>
      </c>
      <c r="B922" s="25" t="s">
        <v>2996</v>
      </c>
      <c r="C922" s="25" t="s">
        <v>2091</v>
      </c>
      <c r="D922" s="25" t="s">
        <v>3260</v>
      </c>
      <c r="E922" s="37">
        <v>1602701</v>
      </c>
      <c r="F922" s="25" t="s">
        <v>2981</v>
      </c>
      <c r="G922" s="25" t="s">
        <v>3378</v>
      </c>
      <c r="H922" s="37" t="s">
        <v>3421</v>
      </c>
      <c r="I922" s="37" t="s">
        <v>116</v>
      </c>
      <c r="J922" s="25" t="s">
        <v>106</v>
      </c>
      <c r="K922" s="25" t="s">
        <v>13</v>
      </c>
      <c r="L922" s="25" t="s">
        <v>3578</v>
      </c>
      <c r="M922" s="27">
        <v>44803</v>
      </c>
      <c r="N922" s="38">
        <v>43733</v>
      </c>
      <c r="O922" s="26">
        <v>0</v>
      </c>
      <c r="P922" s="26">
        <v>0</v>
      </c>
      <c r="Q922" s="26">
        <f t="shared" si="14"/>
        <v>0</v>
      </c>
      <c r="R922" s="25" t="s">
        <v>2975</v>
      </c>
      <c r="S922" s="25"/>
    </row>
    <row r="923" spans="1:19" x14ac:dyDescent="0.25">
      <c r="A923" s="36" t="s">
        <v>3087</v>
      </c>
      <c r="B923" s="25" t="s">
        <v>2996</v>
      </c>
      <c r="C923" s="25" t="s">
        <v>2091</v>
      </c>
      <c r="D923" s="25" t="s">
        <v>3261</v>
      </c>
      <c r="E923" s="37">
        <v>1602701</v>
      </c>
      <c r="F923" s="25" t="s">
        <v>2981</v>
      </c>
      <c r="G923" s="25" t="s">
        <v>3378</v>
      </c>
      <c r="H923" s="37" t="s">
        <v>3422</v>
      </c>
      <c r="I923" s="37" t="s">
        <v>116</v>
      </c>
      <c r="J923" s="25" t="s">
        <v>106</v>
      </c>
      <c r="K923" s="25" t="s">
        <v>13</v>
      </c>
      <c r="L923" s="25" t="s">
        <v>3578</v>
      </c>
      <c r="M923" s="27">
        <v>44803</v>
      </c>
      <c r="N923" s="38">
        <v>43719</v>
      </c>
      <c r="O923" s="26">
        <v>100200</v>
      </c>
      <c r="P923" s="26">
        <v>100200</v>
      </c>
      <c r="Q923" s="26">
        <f t="shared" si="14"/>
        <v>0</v>
      </c>
      <c r="R923" s="25" t="s">
        <v>107</v>
      </c>
      <c r="S923" s="25"/>
    </row>
    <row r="924" spans="1:19" x14ac:dyDescent="0.25">
      <c r="A924" s="36" t="s">
        <v>3088</v>
      </c>
      <c r="B924" s="25" t="s">
        <v>1716</v>
      </c>
      <c r="C924" s="25" t="s">
        <v>2091</v>
      </c>
      <c r="D924" s="25" t="s">
        <v>3262</v>
      </c>
      <c r="E924" s="37">
        <v>1800483</v>
      </c>
      <c r="F924" s="25" t="s">
        <v>2981</v>
      </c>
      <c r="G924" s="25" t="s">
        <v>3378</v>
      </c>
      <c r="H924" s="37" t="s">
        <v>3423</v>
      </c>
      <c r="I924" s="37" t="s">
        <v>116</v>
      </c>
      <c r="J924" s="25" t="s">
        <v>106</v>
      </c>
      <c r="K924" s="25" t="s">
        <v>13</v>
      </c>
      <c r="L924" s="25" t="s">
        <v>3578</v>
      </c>
      <c r="M924" s="27">
        <v>44803</v>
      </c>
      <c r="N924" s="38">
        <v>43735</v>
      </c>
      <c r="O924" s="26">
        <v>115000</v>
      </c>
      <c r="P924" s="26">
        <v>115000</v>
      </c>
      <c r="Q924" s="26">
        <f t="shared" si="14"/>
        <v>0</v>
      </c>
      <c r="R924" s="25" t="s">
        <v>107</v>
      </c>
      <c r="S924" s="25"/>
    </row>
    <row r="925" spans="1:19" x14ac:dyDescent="0.25">
      <c r="A925" s="36" t="s">
        <v>3089</v>
      </c>
      <c r="B925" s="25" t="s">
        <v>283</v>
      </c>
      <c r="C925" s="25" t="s">
        <v>2091</v>
      </c>
      <c r="D925" s="25" t="s">
        <v>3263</v>
      </c>
      <c r="E925" s="37">
        <v>1800163</v>
      </c>
      <c r="F925" s="25" t="s">
        <v>2981</v>
      </c>
      <c r="G925" s="25" t="s">
        <v>3378</v>
      </c>
      <c r="H925" s="37" t="s">
        <v>3424</v>
      </c>
      <c r="I925" s="37" t="s">
        <v>116</v>
      </c>
      <c r="J925" s="25" t="s">
        <v>106</v>
      </c>
      <c r="K925" s="25" t="s">
        <v>13</v>
      </c>
      <c r="L925" s="25" t="s">
        <v>3578</v>
      </c>
      <c r="M925" s="27">
        <v>44803</v>
      </c>
      <c r="N925" s="38">
        <v>43711</v>
      </c>
      <c r="O925" s="26">
        <v>132000</v>
      </c>
      <c r="P925" s="26">
        <v>132000</v>
      </c>
      <c r="Q925" s="26">
        <f t="shared" si="14"/>
        <v>0</v>
      </c>
      <c r="R925" s="25" t="s">
        <v>107</v>
      </c>
      <c r="S925" s="25"/>
    </row>
    <row r="926" spans="1:19" x14ac:dyDescent="0.25">
      <c r="A926" s="36" t="s">
        <v>3090</v>
      </c>
      <c r="B926" s="25" t="s">
        <v>447</v>
      </c>
      <c r="C926" s="25" t="s">
        <v>2091</v>
      </c>
      <c r="D926" s="25" t="s">
        <v>3264</v>
      </c>
      <c r="E926" s="37">
        <v>1703373</v>
      </c>
      <c r="F926" s="25" t="s">
        <v>2981</v>
      </c>
      <c r="G926" s="25" t="s">
        <v>3378</v>
      </c>
      <c r="H926" s="37" t="s">
        <v>3425</v>
      </c>
      <c r="I926" s="37" t="s">
        <v>116</v>
      </c>
      <c r="J926" s="25" t="s">
        <v>106</v>
      </c>
      <c r="K926" s="25" t="s">
        <v>13</v>
      </c>
      <c r="L926" s="25" t="s">
        <v>3578</v>
      </c>
      <c r="M926" s="27">
        <v>44803</v>
      </c>
      <c r="N926" s="38">
        <v>43713</v>
      </c>
      <c r="O926" s="26">
        <v>140000</v>
      </c>
      <c r="P926" s="26">
        <v>140000</v>
      </c>
      <c r="Q926" s="26">
        <f t="shared" si="14"/>
        <v>0</v>
      </c>
      <c r="R926" s="25" t="s">
        <v>107</v>
      </c>
      <c r="S926" s="25"/>
    </row>
    <row r="927" spans="1:19" x14ac:dyDescent="0.25">
      <c r="A927" s="36" t="s">
        <v>3091</v>
      </c>
      <c r="B927" s="25" t="s">
        <v>2996</v>
      </c>
      <c r="C927" s="25" t="s">
        <v>2091</v>
      </c>
      <c r="D927" s="25" t="s">
        <v>3265</v>
      </c>
      <c r="E927" s="37">
        <v>1602701</v>
      </c>
      <c r="F927" s="25" t="s">
        <v>2981</v>
      </c>
      <c r="G927" s="25" t="s">
        <v>3378</v>
      </c>
      <c r="H927" s="37" t="s">
        <v>3426</v>
      </c>
      <c r="I927" s="37" t="s">
        <v>116</v>
      </c>
      <c r="J927" s="25" t="s">
        <v>106</v>
      </c>
      <c r="K927" s="25" t="s">
        <v>13</v>
      </c>
      <c r="L927" s="25" t="s">
        <v>3578</v>
      </c>
      <c r="M927" s="27">
        <v>44803</v>
      </c>
      <c r="N927" s="38">
        <v>43740</v>
      </c>
      <c r="O927" s="26">
        <v>0</v>
      </c>
      <c r="P927" s="26">
        <v>0</v>
      </c>
      <c r="Q927" s="26">
        <f t="shared" si="14"/>
        <v>0</v>
      </c>
      <c r="R927" s="25" t="s">
        <v>2975</v>
      </c>
      <c r="S927" s="25"/>
    </row>
    <row r="928" spans="1:19" x14ac:dyDescent="0.25">
      <c r="A928" s="36" t="s">
        <v>3092</v>
      </c>
      <c r="B928" s="25" t="s">
        <v>254</v>
      </c>
      <c r="C928" s="25" t="s">
        <v>2091</v>
      </c>
      <c r="D928" s="25" t="s">
        <v>3266</v>
      </c>
      <c r="E928" s="37">
        <v>1800278</v>
      </c>
      <c r="F928" s="25" t="s">
        <v>2981</v>
      </c>
      <c r="G928" s="25" t="s">
        <v>3378</v>
      </c>
      <c r="H928" s="37" t="s">
        <v>3427</v>
      </c>
      <c r="I928" s="37" t="s">
        <v>116</v>
      </c>
      <c r="J928" s="25" t="s">
        <v>106</v>
      </c>
      <c r="K928" s="25" t="s">
        <v>13</v>
      </c>
      <c r="L928" s="25" t="s">
        <v>3578</v>
      </c>
      <c r="M928" s="27">
        <v>44803</v>
      </c>
      <c r="N928" s="38">
        <v>43733</v>
      </c>
      <c r="O928" s="26">
        <v>0</v>
      </c>
      <c r="P928" s="26">
        <v>0</v>
      </c>
      <c r="Q928" s="26">
        <f t="shared" si="14"/>
        <v>0</v>
      </c>
      <c r="R928" s="25" t="s">
        <v>2975</v>
      </c>
      <c r="S928" s="25"/>
    </row>
    <row r="929" spans="1:19" x14ac:dyDescent="0.25">
      <c r="A929" s="36" t="s">
        <v>3093</v>
      </c>
      <c r="B929" s="25" t="s">
        <v>3001</v>
      </c>
      <c r="C929" s="25" t="s">
        <v>2091</v>
      </c>
      <c r="D929" s="25" t="s">
        <v>3267</v>
      </c>
      <c r="E929" s="37">
        <v>1800520</v>
      </c>
      <c r="F929" s="25" t="s">
        <v>2981</v>
      </c>
      <c r="G929" s="25" t="s">
        <v>3378</v>
      </c>
      <c r="H929" s="37" t="s">
        <v>3428</v>
      </c>
      <c r="I929" s="37" t="s">
        <v>116</v>
      </c>
      <c r="J929" s="25" t="s">
        <v>106</v>
      </c>
      <c r="K929" s="25" t="s">
        <v>13</v>
      </c>
      <c r="L929" s="25" t="s">
        <v>3578</v>
      </c>
      <c r="M929" s="27">
        <v>44803</v>
      </c>
      <c r="N929" s="38">
        <v>43735</v>
      </c>
      <c r="O929" s="26">
        <v>0</v>
      </c>
      <c r="P929" s="26">
        <v>0</v>
      </c>
      <c r="Q929" s="26">
        <f t="shared" si="14"/>
        <v>0</v>
      </c>
      <c r="R929" s="25" t="s">
        <v>2975</v>
      </c>
      <c r="S929" s="25"/>
    </row>
    <row r="930" spans="1:19" x14ac:dyDescent="0.25">
      <c r="A930" s="36" t="s">
        <v>3094</v>
      </c>
      <c r="B930" s="25" t="s">
        <v>1688</v>
      </c>
      <c r="C930" s="25" t="s">
        <v>2091</v>
      </c>
      <c r="D930" s="25" t="s">
        <v>3268</v>
      </c>
      <c r="E930" s="37">
        <v>1800110</v>
      </c>
      <c r="F930" s="25" t="s">
        <v>2981</v>
      </c>
      <c r="G930" s="25" t="s">
        <v>3378</v>
      </c>
      <c r="H930" s="37" t="s">
        <v>3429</v>
      </c>
      <c r="I930" s="37" t="s">
        <v>116</v>
      </c>
      <c r="J930" s="25" t="s">
        <v>106</v>
      </c>
      <c r="K930" s="25" t="s">
        <v>13</v>
      </c>
      <c r="L930" s="25" t="s">
        <v>3578</v>
      </c>
      <c r="M930" s="27">
        <v>44803</v>
      </c>
      <c r="N930" s="38">
        <v>43713</v>
      </c>
      <c r="O930" s="26">
        <v>0</v>
      </c>
      <c r="P930" s="26">
        <v>0</v>
      </c>
      <c r="Q930" s="26">
        <f t="shared" si="14"/>
        <v>0</v>
      </c>
      <c r="R930" s="25" t="s">
        <v>2975</v>
      </c>
      <c r="S930" s="25"/>
    </row>
    <row r="931" spans="1:19" x14ac:dyDescent="0.25">
      <c r="A931" s="36" t="s">
        <v>3095</v>
      </c>
      <c r="B931" s="25" t="s">
        <v>2996</v>
      </c>
      <c r="C931" s="25" t="s">
        <v>2091</v>
      </c>
      <c r="D931" s="25" t="s">
        <v>3269</v>
      </c>
      <c r="E931" s="37">
        <v>1602701</v>
      </c>
      <c r="F931" s="25" t="s">
        <v>2981</v>
      </c>
      <c r="G931" s="25" t="s">
        <v>3378</v>
      </c>
      <c r="H931" s="37" t="s">
        <v>3430</v>
      </c>
      <c r="I931" s="37" t="s">
        <v>116</v>
      </c>
      <c r="J931" s="25" t="s">
        <v>106</v>
      </c>
      <c r="K931" s="25" t="s">
        <v>13</v>
      </c>
      <c r="L931" s="25" t="s">
        <v>3578</v>
      </c>
      <c r="M931" s="27">
        <v>44803</v>
      </c>
      <c r="N931" s="38">
        <v>43727</v>
      </c>
      <c r="O931" s="26">
        <v>209218.06</v>
      </c>
      <c r="P931" s="26">
        <v>209218.06</v>
      </c>
      <c r="Q931" s="26">
        <f t="shared" si="14"/>
        <v>0</v>
      </c>
      <c r="R931" s="25" t="s">
        <v>107</v>
      </c>
      <c r="S931" s="25"/>
    </row>
    <row r="932" spans="1:19" x14ac:dyDescent="0.25">
      <c r="A932" s="36" t="s">
        <v>3096</v>
      </c>
      <c r="B932" s="25" t="s">
        <v>2996</v>
      </c>
      <c r="C932" s="25" t="s">
        <v>2091</v>
      </c>
      <c r="D932" s="25" t="s">
        <v>3270</v>
      </c>
      <c r="E932" s="37">
        <v>1602701</v>
      </c>
      <c r="F932" s="25" t="s">
        <v>2981</v>
      </c>
      <c r="G932" s="25" t="s">
        <v>3378</v>
      </c>
      <c r="H932" s="37" t="s">
        <v>3431</v>
      </c>
      <c r="I932" s="37" t="s">
        <v>116</v>
      </c>
      <c r="J932" s="25" t="s">
        <v>106</v>
      </c>
      <c r="K932" s="25" t="s">
        <v>13</v>
      </c>
      <c r="L932" s="25" t="s">
        <v>3578</v>
      </c>
      <c r="M932" s="27">
        <v>44803</v>
      </c>
      <c r="N932" s="38">
        <v>43731</v>
      </c>
      <c r="O932" s="26">
        <v>225000</v>
      </c>
      <c r="P932" s="26">
        <v>225000</v>
      </c>
      <c r="Q932" s="26">
        <f t="shared" si="14"/>
        <v>0</v>
      </c>
      <c r="R932" s="25" t="s">
        <v>107</v>
      </c>
      <c r="S932" s="25"/>
    </row>
    <row r="933" spans="1:19" x14ac:dyDescent="0.25">
      <c r="A933" s="36" t="s">
        <v>3097</v>
      </c>
      <c r="B933" s="25" t="s">
        <v>388</v>
      </c>
      <c r="C933" s="25" t="s">
        <v>2091</v>
      </c>
      <c r="D933" s="25" t="s">
        <v>3271</v>
      </c>
      <c r="E933" s="37">
        <v>1800199</v>
      </c>
      <c r="F933" s="25" t="s">
        <v>2981</v>
      </c>
      <c r="G933" s="25" t="s">
        <v>3378</v>
      </c>
      <c r="H933" s="37" t="s">
        <v>3432</v>
      </c>
      <c r="I933" s="37" t="s">
        <v>116</v>
      </c>
      <c r="J933" s="25" t="s">
        <v>106</v>
      </c>
      <c r="K933" s="25" t="s">
        <v>13</v>
      </c>
      <c r="L933" s="25" t="s">
        <v>3578</v>
      </c>
      <c r="M933" s="27">
        <v>44803</v>
      </c>
      <c r="N933" s="38">
        <v>43711</v>
      </c>
      <c r="O933" s="26">
        <v>225000</v>
      </c>
      <c r="P933" s="26">
        <v>225000</v>
      </c>
      <c r="Q933" s="26">
        <f t="shared" si="14"/>
        <v>0</v>
      </c>
      <c r="R933" s="25" t="s">
        <v>107</v>
      </c>
      <c r="S933" s="25"/>
    </row>
    <row r="934" spans="1:19" x14ac:dyDescent="0.25">
      <c r="A934" s="36" t="s">
        <v>3098</v>
      </c>
      <c r="B934" s="25" t="s">
        <v>1701</v>
      </c>
      <c r="C934" s="25" t="s">
        <v>2091</v>
      </c>
      <c r="D934" s="25" t="s">
        <v>3272</v>
      </c>
      <c r="E934" s="37">
        <v>1702246</v>
      </c>
      <c r="F934" s="25" t="s">
        <v>2981</v>
      </c>
      <c r="G934" s="25" t="s">
        <v>3378</v>
      </c>
      <c r="H934" s="37" t="s">
        <v>3433</v>
      </c>
      <c r="I934" s="37" t="s">
        <v>116</v>
      </c>
      <c r="J934" s="25" t="s">
        <v>106</v>
      </c>
      <c r="K934" s="25" t="s">
        <v>13</v>
      </c>
      <c r="L934" s="25" t="s">
        <v>3578</v>
      </c>
      <c r="M934" s="27">
        <v>44803</v>
      </c>
      <c r="N934" s="38">
        <v>43711</v>
      </c>
      <c r="O934" s="26">
        <v>230000</v>
      </c>
      <c r="P934" s="26">
        <v>230000</v>
      </c>
      <c r="Q934" s="26">
        <f t="shared" si="14"/>
        <v>0</v>
      </c>
      <c r="R934" s="25" t="s">
        <v>107</v>
      </c>
      <c r="S934" s="25"/>
    </row>
    <row r="935" spans="1:19" x14ac:dyDescent="0.25">
      <c r="A935" s="36" t="s">
        <v>3099</v>
      </c>
      <c r="B935" s="25" t="s">
        <v>397</v>
      </c>
      <c r="C935" s="25" t="s">
        <v>2091</v>
      </c>
      <c r="D935" s="25" t="s">
        <v>3273</v>
      </c>
      <c r="E935" s="37">
        <v>1800183</v>
      </c>
      <c r="F935" s="25" t="s">
        <v>2981</v>
      </c>
      <c r="G935" s="25" t="s">
        <v>3378</v>
      </c>
      <c r="H935" s="37" t="s">
        <v>3434</v>
      </c>
      <c r="I935" s="37" t="s">
        <v>116</v>
      </c>
      <c r="J935" s="25" t="s">
        <v>106</v>
      </c>
      <c r="K935" s="25" t="s">
        <v>13</v>
      </c>
      <c r="L935" s="25" t="s">
        <v>3578</v>
      </c>
      <c r="M935" s="27">
        <v>44803</v>
      </c>
      <c r="N935" s="38">
        <v>43711</v>
      </c>
      <c r="O935" s="26">
        <v>231000</v>
      </c>
      <c r="P935" s="26">
        <v>231000</v>
      </c>
      <c r="Q935" s="26">
        <f t="shared" si="14"/>
        <v>0</v>
      </c>
      <c r="R935" s="25" t="s">
        <v>107</v>
      </c>
      <c r="S935" s="25"/>
    </row>
    <row r="936" spans="1:19" x14ac:dyDescent="0.25">
      <c r="A936" s="36" t="s">
        <v>3100</v>
      </c>
      <c r="B936" s="25" t="s">
        <v>2996</v>
      </c>
      <c r="C936" s="25" t="s">
        <v>2091</v>
      </c>
      <c r="D936" s="25" t="s">
        <v>3274</v>
      </c>
      <c r="E936" s="37">
        <v>1602701</v>
      </c>
      <c r="F936" s="25" t="s">
        <v>2981</v>
      </c>
      <c r="G936" s="25" t="s">
        <v>3378</v>
      </c>
      <c r="H936" s="37" t="s">
        <v>3435</v>
      </c>
      <c r="I936" s="37" t="s">
        <v>116</v>
      </c>
      <c r="J936" s="25" t="s">
        <v>106</v>
      </c>
      <c r="K936" s="25" t="s">
        <v>13</v>
      </c>
      <c r="L936" s="25" t="s">
        <v>3578</v>
      </c>
      <c r="M936" s="27">
        <v>44803</v>
      </c>
      <c r="N936" s="38">
        <v>43725</v>
      </c>
      <c r="O936" s="26">
        <v>234800</v>
      </c>
      <c r="P936" s="26">
        <v>234800</v>
      </c>
      <c r="Q936" s="26">
        <f t="shared" si="14"/>
        <v>0</v>
      </c>
      <c r="R936" s="25" t="s">
        <v>107</v>
      </c>
      <c r="S936" s="25"/>
    </row>
    <row r="937" spans="1:19" x14ac:dyDescent="0.25">
      <c r="A937" s="36" t="s">
        <v>3101</v>
      </c>
      <c r="B937" s="25" t="s">
        <v>841</v>
      </c>
      <c r="C937" s="25" t="s">
        <v>2091</v>
      </c>
      <c r="D937" s="25" t="s">
        <v>3275</v>
      </c>
      <c r="E937" s="37" t="s">
        <v>1526</v>
      </c>
      <c r="F937" s="25" t="s">
        <v>2981</v>
      </c>
      <c r="G937" s="25" t="s">
        <v>3378</v>
      </c>
      <c r="H937" s="37" t="s">
        <v>3436</v>
      </c>
      <c r="I937" s="37" t="s">
        <v>116</v>
      </c>
      <c r="J937" s="25" t="s">
        <v>106</v>
      </c>
      <c r="K937" s="25" t="s">
        <v>13</v>
      </c>
      <c r="L937" s="25" t="s">
        <v>3578</v>
      </c>
      <c r="M937" s="27">
        <v>44803</v>
      </c>
      <c r="N937" s="38">
        <v>43714</v>
      </c>
      <c r="O937" s="26">
        <v>0</v>
      </c>
      <c r="P937" s="26">
        <v>0</v>
      </c>
      <c r="Q937" s="26">
        <f t="shared" si="14"/>
        <v>0</v>
      </c>
      <c r="R937" s="25" t="s">
        <v>2975</v>
      </c>
      <c r="S937" s="25"/>
    </row>
    <row r="938" spans="1:19" x14ac:dyDescent="0.25">
      <c r="A938" s="36" t="s">
        <v>3102</v>
      </c>
      <c r="B938" s="25" t="s">
        <v>430</v>
      </c>
      <c r="C938" s="25" t="s">
        <v>2091</v>
      </c>
      <c r="D938" s="25" t="s">
        <v>3276</v>
      </c>
      <c r="E938" s="37">
        <v>1702404</v>
      </c>
      <c r="F938" s="25" t="s">
        <v>2981</v>
      </c>
      <c r="G938" s="25" t="s">
        <v>3378</v>
      </c>
      <c r="H938" s="37" t="s">
        <v>3437</v>
      </c>
      <c r="I938" s="37" t="s">
        <v>116</v>
      </c>
      <c r="J938" s="25" t="s">
        <v>106</v>
      </c>
      <c r="K938" s="25" t="s">
        <v>13</v>
      </c>
      <c r="L938" s="25" t="s">
        <v>3578</v>
      </c>
      <c r="M938" s="27">
        <v>44803</v>
      </c>
      <c r="N938" s="38">
        <v>43711</v>
      </c>
      <c r="O938" s="26">
        <v>255000</v>
      </c>
      <c r="P938" s="26">
        <v>255000</v>
      </c>
      <c r="Q938" s="26">
        <f t="shared" si="14"/>
        <v>0</v>
      </c>
      <c r="R938" s="25" t="s">
        <v>107</v>
      </c>
      <c r="S938" s="25"/>
    </row>
    <row r="939" spans="1:19" x14ac:dyDescent="0.25">
      <c r="A939" s="36" t="s">
        <v>3103</v>
      </c>
      <c r="B939" s="25" t="s">
        <v>2996</v>
      </c>
      <c r="C939" s="25" t="s">
        <v>2091</v>
      </c>
      <c r="D939" s="25" t="s">
        <v>3277</v>
      </c>
      <c r="E939" s="37">
        <v>1602701</v>
      </c>
      <c r="F939" s="25" t="s">
        <v>2981</v>
      </c>
      <c r="G939" s="25" t="s">
        <v>3378</v>
      </c>
      <c r="H939" s="37" t="s">
        <v>3438</v>
      </c>
      <c r="I939" s="37" t="s">
        <v>116</v>
      </c>
      <c r="J939" s="25" t="s">
        <v>106</v>
      </c>
      <c r="K939" s="25" t="s">
        <v>13</v>
      </c>
      <c r="L939" s="25" t="s">
        <v>3578</v>
      </c>
      <c r="M939" s="27">
        <v>44803</v>
      </c>
      <c r="N939" s="38">
        <v>43721</v>
      </c>
      <c r="O939" s="26">
        <v>0</v>
      </c>
      <c r="P939" s="26">
        <v>0</v>
      </c>
      <c r="Q939" s="26">
        <f t="shared" si="14"/>
        <v>0</v>
      </c>
      <c r="R939" s="25" t="s">
        <v>2975</v>
      </c>
      <c r="S939" s="25"/>
    </row>
    <row r="940" spans="1:19" x14ac:dyDescent="0.25">
      <c r="A940" s="36" t="s">
        <v>3104</v>
      </c>
      <c r="B940" s="25" t="s">
        <v>897</v>
      </c>
      <c r="C940" s="25" t="s">
        <v>2091</v>
      </c>
      <c r="D940" s="25" t="s">
        <v>3278</v>
      </c>
      <c r="E940" s="37" t="s">
        <v>221</v>
      </c>
      <c r="F940" s="25" t="s">
        <v>2981</v>
      </c>
      <c r="G940" s="25" t="s">
        <v>3378</v>
      </c>
      <c r="H940" s="37" t="s">
        <v>3439</v>
      </c>
      <c r="I940" s="37" t="s">
        <v>116</v>
      </c>
      <c r="J940" s="25" t="s">
        <v>106</v>
      </c>
      <c r="K940" s="25" t="s">
        <v>13</v>
      </c>
      <c r="L940" s="25" t="s">
        <v>3578</v>
      </c>
      <c r="M940" s="27">
        <v>44803</v>
      </c>
      <c r="N940" s="38">
        <v>43711</v>
      </c>
      <c r="O940" s="26">
        <v>0</v>
      </c>
      <c r="P940" s="26">
        <v>0</v>
      </c>
      <c r="Q940" s="26">
        <f t="shared" si="14"/>
        <v>0</v>
      </c>
      <c r="R940" s="25" t="s">
        <v>2975</v>
      </c>
      <c r="S940" s="25"/>
    </row>
    <row r="941" spans="1:19" x14ac:dyDescent="0.25">
      <c r="A941" s="36" t="s">
        <v>3105</v>
      </c>
      <c r="B941" s="25" t="s">
        <v>1697</v>
      </c>
      <c r="C941" s="25" t="s">
        <v>2091</v>
      </c>
      <c r="D941" s="25" t="s">
        <v>3279</v>
      </c>
      <c r="E941" s="37">
        <v>1701645</v>
      </c>
      <c r="F941" s="25" t="s">
        <v>2981</v>
      </c>
      <c r="G941" s="25" t="s">
        <v>3378</v>
      </c>
      <c r="H941" s="37" t="s">
        <v>3440</v>
      </c>
      <c r="I941" s="37" t="s">
        <v>116</v>
      </c>
      <c r="J941" s="25" t="s">
        <v>106</v>
      </c>
      <c r="K941" s="25" t="s">
        <v>13</v>
      </c>
      <c r="L941" s="25" t="s">
        <v>3578</v>
      </c>
      <c r="M941" s="27">
        <v>44803</v>
      </c>
      <c r="N941" s="38">
        <v>43711</v>
      </c>
      <c r="O941" s="26">
        <v>0</v>
      </c>
      <c r="P941" s="26">
        <v>0</v>
      </c>
      <c r="Q941" s="26">
        <f t="shared" si="14"/>
        <v>0</v>
      </c>
      <c r="R941" s="25" t="s">
        <v>2975</v>
      </c>
      <c r="S941" s="25"/>
    </row>
    <row r="942" spans="1:19" x14ac:dyDescent="0.25">
      <c r="A942" s="36" t="s">
        <v>3106</v>
      </c>
      <c r="B942" s="25" t="s">
        <v>388</v>
      </c>
      <c r="C942" s="25" t="s">
        <v>2091</v>
      </c>
      <c r="D942" s="25" t="s">
        <v>3280</v>
      </c>
      <c r="E942" s="37">
        <v>1800199</v>
      </c>
      <c r="F942" s="25" t="s">
        <v>2981</v>
      </c>
      <c r="G942" s="25" t="s">
        <v>3378</v>
      </c>
      <c r="H942" s="37" t="s">
        <v>3441</v>
      </c>
      <c r="I942" s="37" t="s">
        <v>116</v>
      </c>
      <c r="J942" s="25" t="s">
        <v>106</v>
      </c>
      <c r="K942" s="25" t="s">
        <v>13</v>
      </c>
      <c r="L942" s="25" t="s">
        <v>3578</v>
      </c>
      <c r="M942" s="27">
        <v>44803</v>
      </c>
      <c r="N942" s="38">
        <v>43711</v>
      </c>
      <c r="O942" s="26">
        <v>280000</v>
      </c>
      <c r="P942" s="26">
        <v>280000</v>
      </c>
      <c r="Q942" s="26">
        <f t="shared" si="14"/>
        <v>0</v>
      </c>
      <c r="R942" s="25" t="s">
        <v>107</v>
      </c>
      <c r="S942" s="25"/>
    </row>
    <row r="943" spans="1:19" x14ac:dyDescent="0.25">
      <c r="A943" s="36" t="s">
        <v>3107</v>
      </c>
      <c r="B943" s="25" t="s">
        <v>418</v>
      </c>
      <c r="C943" s="25" t="s">
        <v>2090</v>
      </c>
      <c r="D943" s="25" t="s">
        <v>3281</v>
      </c>
      <c r="E943" s="37">
        <v>1701509</v>
      </c>
      <c r="F943" s="25" t="s">
        <v>2981</v>
      </c>
      <c r="G943" s="25" t="s">
        <v>3378</v>
      </c>
      <c r="H943" s="37">
        <v>286049</v>
      </c>
      <c r="I943" s="37" t="s">
        <v>116</v>
      </c>
      <c r="J943" s="25" t="s">
        <v>106</v>
      </c>
      <c r="K943" s="25" t="s">
        <v>13</v>
      </c>
      <c r="L943" s="25" t="s">
        <v>3578</v>
      </c>
      <c r="M943" s="27">
        <v>44803</v>
      </c>
      <c r="N943" s="38">
        <v>43180</v>
      </c>
      <c r="O943" s="26">
        <v>0</v>
      </c>
      <c r="P943" s="26">
        <v>0</v>
      </c>
      <c r="Q943" s="26">
        <f t="shared" si="14"/>
        <v>0</v>
      </c>
      <c r="R943" s="25" t="s">
        <v>2975</v>
      </c>
      <c r="S943" s="25"/>
    </row>
    <row r="944" spans="1:19" x14ac:dyDescent="0.25">
      <c r="A944" s="36" t="s">
        <v>3108</v>
      </c>
      <c r="B944" s="25" t="s">
        <v>379</v>
      </c>
      <c r="C944" s="25" t="s">
        <v>2091</v>
      </c>
      <c r="D944" s="25" t="s">
        <v>3282</v>
      </c>
      <c r="E944" s="37">
        <v>1702572</v>
      </c>
      <c r="F944" s="25" t="s">
        <v>2981</v>
      </c>
      <c r="G944" s="25" t="s">
        <v>3378</v>
      </c>
      <c r="H944" s="37" t="s">
        <v>3442</v>
      </c>
      <c r="I944" s="37" t="s">
        <v>116</v>
      </c>
      <c r="J944" s="25" t="s">
        <v>106</v>
      </c>
      <c r="K944" s="25" t="s">
        <v>13</v>
      </c>
      <c r="L944" s="25" t="s">
        <v>3578</v>
      </c>
      <c r="M944" s="27">
        <v>44803</v>
      </c>
      <c r="N944" s="38">
        <v>43719</v>
      </c>
      <c r="O944" s="26">
        <v>302500</v>
      </c>
      <c r="P944" s="26">
        <v>302500</v>
      </c>
      <c r="Q944" s="26">
        <f t="shared" si="14"/>
        <v>0</v>
      </c>
      <c r="R944" s="25" t="s">
        <v>107</v>
      </c>
      <c r="S944" s="25"/>
    </row>
    <row r="945" spans="1:19" x14ac:dyDescent="0.25">
      <c r="A945" s="36" t="s">
        <v>3109</v>
      </c>
      <c r="B945" s="25" t="s">
        <v>3002</v>
      </c>
      <c r="C945" s="25" t="s">
        <v>2091</v>
      </c>
      <c r="D945" s="25" t="s">
        <v>3283</v>
      </c>
      <c r="E945" s="37">
        <v>1702325</v>
      </c>
      <c r="F945" s="25" t="s">
        <v>2981</v>
      </c>
      <c r="G945" s="25" t="s">
        <v>3378</v>
      </c>
      <c r="H945" s="37" t="s">
        <v>3443</v>
      </c>
      <c r="I945" s="37" t="s">
        <v>116</v>
      </c>
      <c r="J945" s="25" t="s">
        <v>106</v>
      </c>
      <c r="K945" s="25" t="s">
        <v>13</v>
      </c>
      <c r="L945" s="25" t="s">
        <v>3578</v>
      </c>
      <c r="M945" s="27">
        <v>44803</v>
      </c>
      <c r="N945" s="38">
        <v>43711</v>
      </c>
      <c r="O945" s="26">
        <v>318590</v>
      </c>
      <c r="P945" s="26">
        <v>318590</v>
      </c>
      <c r="Q945" s="26">
        <f t="shared" si="14"/>
        <v>0</v>
      </c>
      <c r="R945" s="25" t="s">
        <v>107</v>
      </c>
      <c r="S945" s="25"/>
    </row>
    <row r="946" spans="1:19" x14ac:dyDescent="0.25">
      <c r="A946" s="36" t="s">
        <v>3110</v>
      </c>
      <c r="B946" s="25" t="s">
        <v>2996</v>
      </c>
      <c r="C946" s="25" t="s">
        <v>2091</v>
      </c>
      <c r="D946" s="25" t="s">
        <v>3284</v>
      </c>
      <c r="E946" s="37">
        <v>1602701</v>
      </c>
      <c r="F946" s="25" t="s">
        <v>2981</v>
      </c>
      <c r="G946" s="25" t="s">
        <v>3378</v>
      </c>
      <c r="H946" s="37" t="s">
        <v>3444</v>
      </c>
      <c r="I946" s="37" t="s">
        <v>116</v>
      </c>
      <c r="J946" s="25" t="s">
        <v>106</v>
      </c>
      <c r="K946" s="25" t="s">
        <v>13</v>
      </c>
      <c r="L946" s="25" t="s">
        <v>3578</v>
      </c>
      <c r="M946" s="27">
        <v>44803</v>
      </c>
      <c r="N946" s="38">
        <v>43731</v>
      </c>
      <c r="O946" s="26">
        <v>0</v>
      </c>
      <c r="P946" s="26">
        <v>0</v>
      </c>
      <c r="Q946" s="26">
        <f t="shared" si="14"/>
        <v>0</v>
      </c>
      <c r="R946" s="25" t="s">
        <v>2975</v>
      </c>
      <c r="S946" s="25"/>
    </row>
    <row r="947" spans="1:19" x14ac:dyDescent="0.25">
      <c r="A947" s="36" t="s">
        <v>3111</v>
      </c>
      <c r="B947" s="25" t="s">
        <v>3003</v>
      </c>
      <c r="C947" s="25" t="s">
        <v>2091</v>
      </c>
      <c r="D947" s="25" t="s">
        <v>3285</v>
      </c>
      <c r="E947" s="37" t="s">
        <v>3370</v>
      </c>
      <c r="F947" s="25" t="s">
        <v>2981</v>
      </c>
      <c r="G947" s="25" t="s">
        <v>3378</v>
      </c>
      <c r="H947" s="37" t="s">
        <v>3445</v>
      </c>
      <c r="I947" s="37" t="s">
        <v>116</v>
      </c>
      <c r="J947" s="25" t="s">
        <v>106</v>
      </c>
      <c r="K947" s="25" t="s">
        <v>13</v>
      </c>
      <c r="L947" s="25" t="s">
        <v>3578</v>
      </c>
      <c r="M947" s="27">
        <v>44803</v>
      </c>
      <c r="N947" s="38">
        <v>43711</v>
      </c>
      <c r="O947" s="26">
        <v>0</v>
      </c>
      <c r="P947" s="26">
        <v>0</v>
      </c>
      <c r="Q947" s="26">
        <f t="shared" si="14"/>
        <v>0</v>
      </c>
      <c r="R947" s="25" t="s">
        <v>2975</v>
      </c>
      <c r="S947" s="25"/>
    </row>
    <row r="948" spans="1:19" x14ac:dyDescent="0.25">
      <c r="A948" s="36" t="s">
        <v>3112</v>
      </c>
      <c r="B948" s="25" t="s">
        <v>2996</v>
      </c>
      <c r="C948" s="25" t="s">
        <v>2090</v>
      </c>
      <c r="D948" s="25" t="s">
        <v>3286</v>
      </c>
      <c r="E948" s="37">
        <v>1602701</v>
      </c>
      <c r="F948" s="25" t="s">
        <v>2981</v>
      </c>
      <c r="G948" s="25" t="s">
        <v>3378</v>
      </c>
      <c r="H948" s="37">
        <v>285722</v>
      </c>
      <c r="I948" s="37" t="s">
        <v>116</v>
      </c>
      <c r="J948" s="25" t="s">
        <v>106</v>
      </c>
      <c r="K948" s="25" t="s">
        <v>13</v>
      </c>
      <c r="L948" s="25" t="s">
        <v>3578</v>
      </c>
      <c r="M948" s="27">
        <v>44803</v>
      </c>
      <c r="N948" s="38">
        <v>43314</v>
      </c>
      <c r="O948" s="26">
        <v>380000</v>
      </c>
      <c r="P948" s="26">
        <v>380000</v>
      </c>
      <c r="Q948" s="26">
        <f t="shared" si="14"/>
        <v>0</v>
      </c>
      <c r="R948" s="25" t="s">
        <v>107</v>
      </c>
      <c r="S948" s="25"/>
    </row>
    <row r="949" spans="1:19" x14ac:dyDescent="0.25">
      <c r="A949" s="36" t="s">
        <v>3113</v>
      </c>
      <c r="B949" s="25" t="s">
        <v>447</v>
      </c>
      <c r="C949" s="25" t="s">
        <v>2091</v>
      </c>
      <c r="D949" s="25" t="s">
        <v>3287</v>
      </c>
      <c r="E949" s="37">
        <v>1703373</v>
      </c>
      <c r="F949" s="25" t="s">
        <v>2981</v>
      </c>
      <c r="G949" s="25" t="s">
        <v>3378</v>
      </c>
      <c r="H949" s="37" t="s">
        <v>3446</v>
      </c>
      <c r="I949" s="37" t="s">
        <v>116</v>
      </c>
      <c r="J949" s="25" t="s">
        <v>106</v>
      </c>
      <c r="K949" s="25" t="s">
        <v>13</v>
      </c>
      <c r="L949" s="25" t="s">
        <v>3578</v>
      </c>
      <c r="M949" s="27">
        <v>44803</v>
      </c>
      <c r="N949" s="38">
        <v>43721</v>
      </c>
      <c r="O949" s="26">
        <v>0</v>
      </c>
      <c r="P949" s="26">
        <v>0</v>
      </c>
      <c r="Q949" s="26">
        <f t="shared" si="14"/>
        <v>0</v>
      </c>
      <c r="R949" s="25" t="s">
        <v>2975</v>
      </c>
      <c r="S949" s="25"/>
    </row>
    <row r="950" spans="1:19" x14ac:dyDescent="0.25">
      <c r="A950" s="36" t="s">
        <v>3114</v>
      </c>
      <c r="B950" s="25" t="s">
        <v>283</v>
      </c>
      <c r="C950" s="25" t="s">
        <v>2091</v>
      </c>
      <c r="D950" s="25" t="s">
        <v>3288</v>
      </c>
      <c r="E950" s="37">
        <v>1800163</v>
      </c>
      <c r="F950" s="25" t="s">
        <v>2981</v>
      </c>
      <c r="G950" s="25" t="s">
        <v>3378</v>
      </c>
      <c r="H950" s="37" t="s">
        <v>3447</v>
      </c>
      <c r="I950" s="37" t="s">
        <v>116</v>
      </c>
      <c r="J950" s="25" t="s">
        <v>106</v>
      </c>
      <c r="K950" s="25" t="s">
        <v>13</v>
      </c>
      <c r="L950" s="25" t="s">
        <v>3578</v>
      </c>
      <c r="M950" s="27">
        <v>44803</v>
      </c>
      <c r="N950" s="38">
        <v>43711</v>
      </c>
      <c r="O950" s="26">
        <v>404460</v>
      </c>
      <c r="P950" s="26">
        <v>404460</v>
      </c>
      <c r="Q950" s="26">
        <f t="shared" si="14"/>
        <v>0</v>
      </c>
      <c r="R950" s="25" t="s">
        <v>107</v>
      </c>
      <c r="S950" s="25"/>
    </row>
    <row r="951" spans="1:19" x14ac:dyDescent="0.25">
      <c r="A951" s="36" t="s">
        <v>3115</v>
      </c>
      <c r="B951" s="25" t="s">
        <v>2996</v>
      </c>
      <c r="C951" s="25" t="s">
        <v>2091</v>
      </c>
      <c r="D951" s="25" t="s">
        <v>3289</v>
      </c>
      <c r="E951" s="37">
        <v>1602701</v>
      </c>
      <c r="F951" s="25" t="s">
        <v>2981</v>
      </c>
      <c r="G951" s="25" t="s">
        <v>3378</v>
      </c>
      <c r="H951" s="37" t="s">
        <v>3448</v>
      </c>
      <c r="I951" s="37" t="s">
        <v>116</v>
      </c>
      <c r="J951" s="25" t="s">
        <v>106</v>
      </c>
      <c r="K951" s="25" t="s">
        <v>13</v>
      </c>
      <c r="L951" s="25" t="s">
        <v>3578</v>
      </c>
      <c r="M951" s="27">
        <v>44803</v>
      </c>
      <c r="N951" s="38">
        <v>43719</v>
      </c>
      <c r="O951" s="26">
        <v>415000</v>
      </c>
      <c r="P951" s="26">
        <v>415000</v>
      </c>
      <c r="Q951" s="26">
        <f t="shared" si="14"/>
        <v>0</v>
      </c>
      <c r="R951" s="25" t="s">
        <v>107</v>
      </c>
      <c r="S951" s="25"/>
    </row>
    <row r="952" spans="1:19" x14ac:dyDescent="0.25">
      <c r="A952" s="36" t="s">
        <v>3116</v>
      </c>
      <c r="B952" s="25" t="s">
        <v>411</v>
      </c>
      <c r="C952" s="25" t="s">
        <v>2091</v>
      </c>
      <c r="D952" s="25" t="s">
        <v>3290</v>
      </c>
      <c r="E952" s="37">
        <v>1704119</v>
      </c>
      <c r="F952" s="25" t="s">
        <v>2981</v>
      </c>
      <c r="G952" s="25" t="s">
        <v>3378</v>
      </c>
      <c r="H952" s="37" t="s">
        <v>3449</v>
      </c>
      <c r="I952" s="37" t="s">
        <v>116</v>
      </c>
      <c r="J952" s="25" t="s">
        <v>106</v>
      </c>
      <c r="K952" s="25" t="s">
        <v>13</v>
      </c>
      <c r="L952" s="25" t="s">
        <v>3578</v>
      </c>
      <c r="M952" s="27">
        <v>44803</v>
      </c>
      <c r="N952" s="38">
        <v>43713</v>
      </c>
      <c r="O952" s="26">
        <v>0</v>
      </c>
      <c r="P952" s="26">
        <v>0</v>
      </c>
      <c r="Q952" s="26">
        <f t="shared" si="14"/>
        <v>0</v>
      </c>
      <c r="R952" s="25" t="s">
        <v>2975</v>
      </c>
      <c r="S952" s="25"/>
    </row>
    <row r="953" spans="1:19" x14ac:dyDescent="0.25">
      <c r="A953" s="36" t="s">
        <v>3117</v>
      </c>
      <c r="B953" s="25" t="s">
        <v>1709</v>
      </c>
      <c r="C953" s="25" t="s">
        <v>2091</v>
      </c>
      <c r="D953" s="25" t="s">
        <v>3291</v>
      </c>
      <c r="E953" s="37" t="s">
        <v>2420</v>
      </c>
      <c r="F953" s="25" t="s">
        <v>2981</v>
      </c>
      <c r="G953" s="25" t="s">
        <v>3378</v>
      </c>
      <c r="H953" s="37" t="s">
        <v>3450</v>
      </c>
      <c r="I953" s="37" t="s">
        <v>116</v>
      </c>
      <c r="J953" s="25" t="s">
        <v>106</v>
      </c>
      <c r="K953" s="25" t="s">
        <v>13</v>
      </c>
      <c r="L953" s="25" t="s">
        <v>3578</v>
      </c>
      <c r="M953" s="27">
        <v>44803</v>
      </c>
      <c r="N953" s="38">
        <v>43733</v>
      </c>
      <c r="O953" s="26">
        <v>0</v>
      </c>
      <c r="P953" s="26">
        <v>0</v>
      </c>
      <c r="Q953" s="26">
        <f t="shared" si="14"/>
        <v>0</v>
      </c>
      <c r="R953" s="25" t="s">
        <v>2975</v>
      </c>
      <c r="S953" s="25"/>
    </row>
    <row r="954" spans="1:19" x14ac:dyDescent="0.25">
      <c r="A954" s="36" t="s">
        <v>3118</v>
      </c>
      <c r="B954" s="25" t="s">
        <v>1701</v>
      </c>
      <c r="C954" s="25" t="s">
        <v>2091</v>
      </c>
      <c r="D954" s="25" t="s">
        <v>3292</v>
      </c>
      <c r="E954" s="37">
        <v>1702246</v>
      </c>
      <c r="F954" s="25" t="s">
        <v>2981</v>
      </c>
      <c r="G954" s="25" t="s">
        <v>3378</v>
      </c>
      <c r="H954" s="37" t="s">
        <v>3451</v>
      </c>
      <c r="I954" s="37" t="s">
        <v>116</v>
      </c>
      <c r="J954" s="25" t="s">
        <v>106</v>
      </c>
      <c r="K954" s="25" t="s">
        <v>13</v>
      </c>
      <c r="L954" s="25" t="s">
        <v>3578</v>
      </c>
      <c r="M954" s="27">
        <v>44803</v>
      </c>
      <c r="N954" s="38">
        <v>43711</v>
      </c>
      <c r="O954" s="26">
        <v>0</v>
      </c>
      <c r="P954" s="26">
        <v>0</v>
      </c>
      <c r="Q954" s="26">
        <f t="shared" si="14"/>
        <v>0</v>
      </c>
      <c r="R954" s="25" t="s">
        <v>2975</v>
      </c>
      <c r="S954" s="25"/>
    </row>
    <row r="955" spans="1:19" x14ac:dyDescent="0.25">
      <c r="A955" s="36" t="s">
        <v>3119</v>
      </c>
      <c r="B955" s="25" t="s">
        <v>3004</v>
      </c>
      <c r="C955" s="25" t="s">
        <v>2091</v>
      </c>
      <c r="D955" s="25" t="s">
        <v>3293</v>
      </c>
      <c r="E955" s="37" t="s">
        <v>3371</v>
      </c>
      <c r="F955" s="25" t="s">
        <v>2981</v>
      </c>
      <c r="G955" s="25" t="s">
        <v>3378</v>
      </c>
      <c r="H955" s="37" t="s">
        <v>3452</v>
      </c>
      <c r="I955" s="37" t="s">
        <v>116</v>
      </c>
      <c r="J955" s="25" t="s">
        <v>106</v>
      </c>
      <c r="K955" s="25" t="s">
        <v>13</v>
      </c>
      <c r="L955" s="25" t="s">
        <v>3578</v>
      </c>
      <c r="M955" s="27">
        <v>44803</v>
      </c>
      <c r="N955" s="38">
        <v>43721</v>
      </c>
      <c r="O955" s="26">
        <v>223012</v>
      </c>
      <c r="P955" s="26">
        <v>223012</v>
      </c>
      <c r="Q955" s="26">
        <f t="shared" si="14"/>
        <v>0</v>
      </c>
      <c r="R955" s="25" t="s">
        <v>107</v>
      </c>
      <c r="S955" s="25"/>
    </row>
    <row r="956" spans="1:19" x14ac:dyDescent="0.25">
      <c r="A956" s="36" t="s">
        <v>3120</v>
      </c>
      <c r="B956" s="25" t="s">
        <v>1697</v>
      </c>
      <c r="C956" s="25" t="s">
        <v>2091</v>
      </c>
      <c r="D956" s="25" t="s">
        <v>3294</v>
      </c>
      <c r="E956" s="37">
        <v>1701645</v>
      </c>
      <c r="F956" s="25" t="s">
        <v>2981</v>
      </c>
      <c r="G956" s="25" t="s">
        <v>3378</v>
      </c>
      <c r="H956" s="37" t="s">
        <v>3453</v>
      </c>
      <c r="I956" s="37" t="s">
        <v>116</v>
      </c>
      <c r="J956" s="25" t="s">
        <v>106</v>
      </c>
      <c r="K956" s="25" t="s">
        <v>13</v>
      </c>
      <c r="L956" s="25" t="s">
        <v>3578</v>
      </c>
      <c r="M956" s="27">
        <v>44803</v>
      </c>
      <c r="N956" s="38">
        <v>43711</v>
      </c>
      <c r="O956" s="26">
        <v>0</v>
      </c>
      <c r="P956" s="26">
        <v>0</v>
      </c>
      <c r="Q956" s="26">
        <f t="shared" si="14"/>
        <v>0</v>
      </c>
      <c r="R956" s="25" t="s">
        <v>2975</v>
      </c>
      <c r="S956" s="25"/>
    </row>
    <row r="957" spans="1:19" x14ac:dyDescent="0.25">
      <c r="A957" s="36" t="s">
        <v>3121</v>
      </c>
      <c r="B957" s="25" t="s">
        <v>2996</v>
      </c>
      <c r="C957" s="25" t="s">
        <v>2091</v>
      </c>
      <c r="D957" s="25" t="s">
        <v>3295</v>
      </c>
      <c r="E957" s="37">
        <v>1602701</v>
      </c>
      <c r="F957" s="25" t="s">
        <v>2981</v>
      </c>
      <c r="G957" s="25" t="s">
        <v>3378</v>
      </c>
      <c r="H957" s="37" t="s">
        <v>3454</v>
      </c>
      <c r="I957" s="37" t="s">
        <v>116</v>
      </c>
      <c r="J957" s="25" t="s">
        <v>106</v>
      </c>
      <c r="K957" s="25" t="s">
        <v>13</v>
      </c>
      <c r="L957" s="25" t="s">
        <v>3578</v>
      </c>
      <c r="M957" s="27">
        <v>44803</v>
      </c>
      <c r="N957" s="38">
        <v>43733</v>
      </c>
      <c r="O957" s="26">
        <v>150000</v>
      </c>
      <c r="P957" s="26">
        <v>150000</v>
      </c>
      <c r="Q957" s="26">
        <f t="shared" si="14"/>
        <v>0</v>
      </c>
      <c r="R957" s="25" t="s">
        <v>107</v>
      </c>
      <c r="S957" s="25"/>
    </row>
    <row r="958" spans="1:19" x14ac:dyDescent="0.25">
      <c r="A958" s="36" t="s">
        <v>3122</v>
      </c>
      <c r="B958" s="25" t="s">
        <v>1701</v>
      </c>
      <c r="C958" s="25" t="s">
        <v>2091</v>
      </c>
      <c r="D958" s="25" t="s">
        <v>3296</v>
      </c>
      <c r="E958" s="37">
        <v>1702246</v>
      </c>
      <c r="F958" s="25" t="s">
        <v>2981</v>
      </c>
      <c r="G958" s="25" t="s">
        <v>3378</v>
      </c>
      <c r="H958" s="37" t="s">
        <v>3455</v>
      </c>
      <c r="I958" s="37" t="s">
        <v>116</v>
      </c>
      <c r="J958" s="25" t="s">
        <v>106</v>
      </c>
      <c r="K958" s="25" t="s">
        <v>13</v>
      </c>
      <c r="L958" s="25" t="s">
        <v>3578</v>
      </c>
      <c r="M958" s="27">
        <v>44803</v>
      </c>
      <c r="N958" s="38">
        <v>43711</v>
      </c>
      <c r="O958" s="26">
        <v>464000</v>
      </c>
      <c r="P958" s="26">
        <v>464000</v>
      </c>
      <c r="Q958" s="26">
        <f t="shared" si="14"/>
        <v>0</v>
      </c>
      <c r="R958" s="25" t="s">
        <v>107</v>
      </c>
      <c r="S958" s="25"/>
    </row>
    <row r="959" spans="1:19" x14ac:dyDescent="0.25">
      <c r="A959" s="36" t="s">
        <v>3123</v>
      </c>
      <c r="B959" s="25" t="s">
        <v>1701</v>
      </c>
      <c r="C959" s="25" t="s">
        <v>2091</v>
      </c>
      <c r="D959" s="25" t="s">
        <v>3297</v>
      </c>
      <c r="E959" s="37">
        <v>1702246</v>
      </c>
      <c r="F959" s="25" t="s">
        <v>2981</v>
      </c>
      <c r="G959" s="25" t="s">
        <v>3378</v>
      </c>
      <c r="H959" s="37" t="s">
        <v>3456</v>
      </c>
      <c r="I959" s="37" t="s">
        <v>116</v>
      </c>
      <c r="J959" s="25" t="s">
        <v>106</v>
      </c>
      <c r="K959" s="25" t="s">
        <v>13</v>
      </c>
      <c r="L959" s="25" t="s">
        <v>3578</v>
      </c>
      <c r="M959" s="27">
        <v>44803</v>
      </c>
      <c r="N959" s="38">
        <v>43711</v>
      </c>
      <c r="O959" s="26">
        <v>0</v>
      </c>
      <c r="P959" s="26">
        <v>0</v>
      </c>
      <c r="Q959" s="26">
        <f t="shared" si="14"/>
        <v>0</v>
      </c>
      <c r="R959" s="25" t="s">
        <v>2975</v>
      </c>
      <c r="S959" s="25"/>
    </row>
    <row r="960" spans="1:19" x14ac:dyDescent="0.25">
      <c r="A960" s="36" t="s">
        <v>3124</v>
      </c>
      <c r="B960" s="25" t="s">
        <v>3005</v>
      </c>
      <c r="C960" s="25" t="s">
        <v>2091</v>
      </c>
      <c r="D960" s="25" t="s">
        <v>3298</v>
      </c>
      <c r="E960" s="37" t="s">
        <v>3372</v>
      </c>
      <c r="F960" s="25" t="s">
        <v>2981</v>
      </c>
      <c r="G960" s="25" t="s">
        <v>3378</v>
      </c>
      <c r="H960" s="37" t="s">
        <v>3457</v>
      </c>
      <c r="I960" s="37" t="s">
        <v>116</v>
      </c>
      <c r="J960" s="25" t="s">
        <v>106</v>
      </c>
      <c r="K960" s="25" t="s">
        <v>13</v>
      </c>
      <c r="L960" s="25" t="s">
        <v>3578</v>
      </c>
      <c r="M960" s="27">
        <v>44803</v>
      </c>
      <c r="N960" s="38">
        <v>43740</v>
      </c>
      <c r="O960" s="26">
        <v>446716.14</v>
      </c>
      <c r="P960" s="26">
        <v>446716.14</v>
      </c>
      <c r="Q960" s="26">
        <f t="shared" si="14"/>
        <v>0</v>
      </c>
      <c r="R960" s="25" t="s">
        <v>107</v>
      </c>
      <c r="S960" s="25"/>
    </row>
    <row r="961" spans="1:19" x14ac:dyDescent="0.25">
      <c r="A961" s="36" t="s">
        <v>3125</v>
      </c>
      <c r="B961" s="25" t="s">
        <v>392</v>
      </c>
      <c r="C961" s="25" t="s">
        <v>2091</v>
      </c>
      <c r="D961" s="25" t="s">
        <v>3299</v>
      </c>
      <c r="E961" s="37">
        <v>1600369</v>
      </c>
      <c r="F961" s="25" t="s">
        <v>2981</v>
      </c>
      <c r="G961" s="25" t="s">
        <v>3378</v>
      </c>
      <c r="H961" s="37" t="s">
        <v>3458</v>
      </c>
      <c r="I961" s="37" t="s">
        <v>116</v>
      </c>
      <c r="J961" s="25" t="s">
        <v>106</v>
      </c>
      <c r="K961" s="25" t="s">
        <v>13</v>
      </c>
      <c r="L961" s="25" t="s">
        <v>3578</v>
      </c>
      <c r="M961" s="27">
        <v>44803</v>
      </c>
      <c r="N961" s="38">
        <v>43711</v>
      </c>
      <c r="O961" s="26">
        <v>225000</v>
      </c>
      <c r="P961" s="26">
        <v>225000</v>
      </c>
      <c r="Q961" s="26">
        <f t="shared" si="14"/>
        <v>0</v>
      </c>
      <c r="R961" s="25" t="s">
        <v>107</v>
      </c>
      <c r="S961" s="25"/>
    </row>
    <row r="962" spans="1:19" x14ac:dyDescent="0.25">
      <c r="A962" s="36" t="s">
        <v>3126</v>
      </c>
      <c r="B962" s="25" t="s">
        <v>383</v>
      </c>
      <c r="C962" s="25" t="s">
        <v>2091</v>
      </c>
      <c r="D962" s="25" t="s">
        <v>3300</v>
      </c>
      <c r="E962" s="37">
        <v>1702507</v>
      </c>
      <c r="F962" s="25" t="s">
        <v>2981</v>
      </c>
      <c r="G962" s="25" t="s">
        <v>3378</v>
      </c>
      <c r="H962" s="37" t="s">
        <v>3459</v>
      </c>
      <c r="I962" s="37" t="s">
        <v>116</v>
      </c>
      <c r="J962" s="25" t="s">
        <v>106</v>
      </c>
      <c r="K962" s="25" t="s">
        <v>13</v>
      </c>
      <c r="L962" s="25" t="s">
        <v>3578</v>
      </c>
      <c r="M962" s="27">
        <v>44803</v>
      </c>
      <c r="N962" s="38">
        <v>43711</v>
      </c>
      <c r="O962" s="26">
        <v>0</v>
      </c>
      <c r="P962" s="26">
        <v>0</v>
      </c>
      <c r="Q962" s="26">
        <f t="shared" si="14"/>
        <v>0</v>
      </c>
      <c r="R962" s="25" t="s">
        <v>2975</v>
      </c>
      <c r="S962" s="25"/>
    </row>
    <row r="963" spans="1:19" x14ac:dyDescent="0.25">
      <c r="A963" s="36" t="s">
        <v>3127</v>
      </c>
      <c r="B963" s="25" t="s">
        <v>392</v>
      </c>
      <c r="C963" s="25" t="s">
        <v>2091</v>
      </c>
      <c r="D963" s="25" t="s">
        <v>3301</v>
      </c>
      <c r="E963" s="37">
        <v>1600369</v>
      </c>
      <c r="F963" s="25" t="s">
        <v>2981</v>
      </c>
      <c r="G963" s="25" t="s">
        <v>3378</v>
      </c>
      <c r="H963" s="37" t="s">
        <v>3460</v>
      </c>
      <c r="I963" s="37" t="s">
        <v>116</v>
      </c>
      <c r="J963" s="25" t="s">
        <v>106</v>
      </c>
      <c r="K963" s="25" t="s">
        <v>13</v>
      </c>
      <c r="L963" s="25" t="s">
        <v>3578</v>
      </c>
      <c r="M963" s="27">
        <v>44803</v>
      </c>
      <c r="N963" s="38">
        <v>43719</v>
      </c>
      <c r="O963" s="26">
        <v>656500</v>
      </c>
      <c r="P963" s="26">
        <v>656500</v>
      </c>
      <c r="Q963" s="26">
        <f t="shared" si="14"/>
        <v>0</v>
      </c>
      <c r="R963" s="25" t="s">
        <v>107</v>
      </c>
      <c r="S963" s="25"/>
    </row>
    <row r="964" spans="1:19" x14ac:dyDescent="0.25">
      <c r="A964" s="36" t="s">
        <v>3128</v>
      </c>
      <c r="B964" s="25" t="s">
        <v>397</v>
      </c>
      <c r="C964" s="25" t="s">
        <v>2091</v>
      </c>
      <c r="D964" s="25" t="s">
        <v>3302</v>
      </c>
      <c r="E964" s="37">
        <v>1800183</v>
      </c>
      <c r="F964" s="25" t="s">
        <v>2981</v>
      </c>
      <c r="G964" s="25" t="s">
        <v>3378</v>
      </c>
      <c r="H964" s="37" t="s">
        <v>3461</v>
      </c>
      <c r="I964" s="37" t="s">
        <v>116</v>
      </c>
      <c r="J964" s="25" t="s">
        <v>106</v>
      </c>
      <c r="K964" s="25" t="s">
        <v>13</v>
      </c>
      <c r="L964" s="25" t="s">
        <v>3579</v>
      </c>
      <c r="M964" s="27">
        <v>44803</v>
      </c>
      <c r="N964" s="38">
        <v>43746</v>
      </c>
      <c r="O964" s="26">
        <v>170000</v>
      </c>
      <c r="P964" s="26">
        <v>170000</v>
      </c>
      <c r="Q964" s="26">
        <f t="shared" si="14"/>
        <v>0</v>
      </c>
      <c r="R964" s="25" t="s">
        <v>107</v>
      </c>
      <c r="S964" s="25"/>
    </row>
    <row r="965" spans="1:19" x14ac:dyDescent="0.25">
      <c r="A965" s="36" t="s">
        <v>3129</v>
      </c>
      <c r="B965" s="25" t="s">
        <v>1701</v>
      </c>
      <c r="C965" s="25" t="s">
        <v>2091</v>
      </c>
      <c r="D965" s="25" t="s">
        <v>3297</v>
      </c>
      <c r="E965" s="37">
        <v>1702246</v>
      </c>
      <c r="F965" s="25" t="s">
        <v>2981</v>
      </c>
      <c r="G965" s="25" t="s">
        <v>3378</v>
      </c>
      <c r="H965" s="37" t="s">
        <v>3456</v>
      </c>
      <c r="I965" s="37" t="s">
        <v>116</v>
      </c>
      <c r="J965" s="25" t="s">
        <v>106</v>
      </c>
      <c r="K965" s="25" t="s">
        <v>13</v>
      </c>
      <c r="L965" s="25" t="s">
        <v>3579</v>
      </c>
      <c r="M965" s="27">
        <v>44803</v>
      </c>
      <c r="N965" s="38">
        <v>43711</v>
      </c>
      <c r="O965" s="26">
        <v>365650</v>
      </c>
      <c r="P965" s="26">
        <v>365650</v>
      </c>
      <c r="Q965" s="26">
        <f t="shared" si="14"/>
        <v>0</v>
      </c>
      <c r="R965" s="25" t="s">
        <v>107</v>
      </c>
      <c r="S965" s="25"/>
    </row>
    <row r="966" spans="1:19" x14ac:dyDescent="0.25">
      <c r="A966" s="36" t="s">
        <v>3130</v>
      </c>
      <c r="B966" s="25" t="s">
        <v>3006</v>
      </c>
      <c r="C966" s="25" t="s">
        <v>2090</v>
      </c>
      <c r="D966" s="25" t="s">
        <v>3303</v>
      </c>
      <c r="E966" s="37" t="s">
        <v>3373</v>
      </c>
      <c r="F966" s="25" t="s">
        <v>2981</v>
      </c>
      <c r="G966" s="25" t="s">
        <v>3378</v>
      </c>
      <c r="H966" s="37">
        <v>286756</v>
      </c>
      <c r="I966" s="37" t="s">
        <v>116</v>
      </c>
      <c r="J966" s="25" t="s">
        <v>106</v>
      </c>
      <c r="K966" s="25" t="s">
        <v>13</v>
      </c>
      <c r="L966" s="25" t="s">
        <v>3580</v>
      </c>
      <c r="M966" s="27">
        <v>44805</v>
      </c>
      <c r="N966" s="38">
        <v>43314</v>
      </c>
      <c r="O966" s="26">
        <v>412000</v>
      </c>
      <c r="P966" s="26">
        <v>412000</v>
      </c>
      <c r="Q966" s="26">
        <f t="shared" ref="Q966:Q1029" si="15">O966-P966</f>
        <v>0</v>
      </c>
      <c r="R966" s="25" t="s">
        <v>107</v>
      </c>
      <c r="S966" s="25"/>
    </row>
    <row r="967" spans="1:19" x14ac:dyDescent="0.25">
      <c r="A967" s="36" t="s">
        <v>3131</v>
      </c>
      <c r="B967" s="25" t="s">
        <v>1717</v>
      </c>
      <c r="C967" s="25" t="s">
        <v>2091</v>
      </c>
      <c r="D967" s="25" t="s">
        <v>3304</v>
      </c>
      <c r="E967" s="37">
        <v>1800457</v>
      </c>
      <c r="F967" s="25" t="s">
        <v>2981</v>
      </c>
      <c r="G967" s="25" t="s">
        <v>3378</v>
      </c>
      <c r="H967" s="37" t="s">
        <v>3462</v>
      </c>
      <c r="I967" s="37" t="s">
        <v>116</v>
      </c>
      <c r="J967" s="25" t="s">
        <v>106</v>
      </c>
      <c r="K967" s="25" t="s">
        <v>13</v>
      </c>
      <c r="L967" s="25" t="s">
        <v>3580</v>
      </c>
      <c r="M967" s="27">
        <v>44805</v>
      </c>
      <c r="N967" s="38">
        <v>43711</v>
      </c>
      <c r="O967" s="26">
        <v>500000</v>
      </c>
      <c r="P967" s="26">
        <v>500000</v>
      </c>
      <c r="Q967" s="26">
        <f t="shared" si="15"/>
        <v>0</v>
      </c>
      <c r="R967" s="25" t="s">
        <v>107</v>
      </c>
      <c r="S967" s="25"/>
    </row>
    <row r="968" spans="1:19" x14ac:dyDescent="0.25">
      <c r="A968" s="36" t="s">
        <v>3132</v>
      </c>
      <c r="B968" s="25" t="s">
        <v>898</v>
      </c>
      <c r="C968" s="25" t="s">
        <v>2091</v>
      </c>
      <c r="D968" s="25" t="s">
        <v>3305</v>
      </c>
      <c r="E968" s="37">
        <v>1800405</v>
      </c>
      <c r="F968" s="25" t="s">
        <v>2981</v>
      </c>
      <c r="G968" s="25" t="s">
        <v>3378</v>
      </c>
      <c r="H968" s="37" t="s">
        <v>3463</v>
      </c>
      <c r="I968" s="37" t="s">
        <v>116</v>
      </c>
      <c r="J968" s="25" t="s">
        <v>106</v>
      </c>
      <c r="K968" s="25" t="s">
        <v>13</v>
      </c>
      <c r="L968" s="25" t="s">
        <v>3580</v>
      </c>
      <c r="M968" s="27">
        <v>44805</v>
      </c>
      <c r="N968" s="38">
        <v>43711</v>
      </c>
      <c r="O968" s="26">
        <v>0</v>
      </c>
      <c r="P968" s="26">
        <v>0</v>
      </c>
      <c r="Q968" s="26">
        <f t="shared" si="15"/>
        <v>0</v>
      </c>
      <c r="R968" s="25" t="s">
        <v>2975</v>
      </c>
      <c r="S968" s="25"/>
    </row>
    <row r="969" spans="1:19" x14ac:dyDescent="0.25">
      <c r="A969" s="36" t="s">
        <v>3133</v>
      </c>
      <c r="B969" s="25" t="s">
        <v>919</v>
      </c>
      <c r="C969" s="25" t="s">
        <v>2091</v>
      </c>
      <c r="D969" s="25" t="s">
        <v>3306</v>
      </c>
      <c r="E969" s="37">
        <v>1800175</v>
      </c>
      <c r="F969" s="25" t="s">
        <v>2981</v>
      </c>
      <c r="G969" s="25" t="s">
        <v>3378</v>
      </c>
      <c r="H969" s="37" t="s">
        <v>3464</v>
      </c>
      <c r="I969" s="37" t="s">
        <v>116</v>
      </c>
      <c r="J969" s="25" t="s">
        <v>106</v>
      </c>
      <c r="K969" s="25" t="s">
        <v>13</v>
      </c>
      <c r="L969" s="25" t="s">
        <v>3580</v>
      </c>
      <c r="M969" s="27">
        <v>44805</v>
      </c>
      <c r="N969" s="38">
        <v>43733</v>
      </c>
      <c r="O969" s="26">
        <v>429000</v>
      </c>
      <c r="P969" s="26">
        <v>429000</v>
      </c>
      <c r="Q969" s="26">
        <f t="shared" si="15"/>
        <v>0</v>
      </c>
      <c r="R969" s="25" t="s">
        <v>107</v>
      </c>
      <c r="S969" s="25"/>
    </row>
    <row r="970" spans="1:19" x14ac:dyDescent="0.25">
      <c r="A970" s="36" t="s">
        <v>3134</v>
      </c>
      <c r="B970" s="25" t="s">
        <v>1702</v>
      </c>
      <c r="C970" s="25" t="s">
        <v>2091</v>
      </c>
      <c r="D970" s="25" t="s">
        <v>3307</v>
      </c>
      <c r="E970" s="37">
        <v>1800404</v>
      </c>
      <c r="F970" s="25" t="s">
        <v>2981</v>
      </c>
      <c r="G970" s="25" t="s">
        <v>3378</v>
      </c>
      <c r="H970" s="37" t="s">
        <v>3465</v>
      </c>
      <c r="I970" s="37" t="s">
        <v>116</v>
      </c>
      <c r="J970" s="25" t="s">
        <v>106</v>
      </c>
      <c r="K970" s="25" t="s">
        <v>13</v>
      </c>
      <c r="L970" s="25" t="s">
        <v>3580</v>
      </c>
      <c r="M970" s="27">
        <v>44805</v>
      </c>
      <c r="N970" s="38">
        <v>43713</v>
      </c>
      <c r="O970" s="26">
        <v>0</v>
      </c>
      <c r="P970" s="26">
        <v>0</v>
      </c>
      <c r="Q970" s="26">
        <f t="shared" si="15"/>
        <v>0</v>
      </c>
      <c r="R970" s="25" t="s">
        <v>2975</v>
      </c>
      <c r="S970" s="25"/>
    </row>
    <row r="971" spans="1:19" x14ac:dyDescent="0.25">
      <c r="A971" s="36" t="s">
        <v>3135</v>
      </c>
      <c r="B971" s="25" t="s">
        <v>2996</v>
      </c>
      <c r="C971" s="25" t="s">
        <v>2091</v>
      </c>
      <c r="D971" s="25" t="s">
        <v>3308</v>
      </c>
      <c r="E971" s="37">
        <v>1602701</v>
      </c>
      <c r="F971" s="25" t="s">
        <v>2981</v>
      </c>
      <c r="G971" s="25" t="s">
        <v>3378</v>
      </c>
      <c r="H971" s="37" t="s">
        <v>3466</v>
      </c>
      <c r="I971" s="37" t="s">
        <v>116</v>
      </c>
      <c r="J971" s="25" t="s">
        <v>106</v>
      </c>
      <c r="K971" s="25" t="s">
        <v>13</v>
      </c>
      <c r="L971" s="25" t="s">
        <v>3580</v>
      </c>
      <c r="M971" s="27">
        <v>44805</v>
      </c>
      <c r="N971" s="38">
        <v>43719</v>
      </c>
      <c r="O971" s="26">
        <v>43000</v>
      </c>
      <c r="P971" s="26">
        <v>43000</v>
      </c>
      <c r="Q971" s="26">
        <f t="shared" si="15"/>
        <v>0</v>
      </c>
      <c r="R971" s="25" t="s">
        <v>107</v>
      </c>
      <c r="S971" s="25"/>
    </row>
    <row r="972" spans="1:19" x14ac:dyDescent="0.25">
      <c r="A972" s="36" t="s">
        <v>3136</v>
      </c>
      <c r="B972" s="25" t="s">
        <v>2996</v>
      </c>
      <c r="C972" s="25" t="s">
        <v>2091</v>
      </c>
      <c r="D972" s="25" t="s">
        <v>3309</v>
      </c>
      <c r="E972" s="37">
        <v>1602701</v>
      </c>
      <c r="F972" s="25" t="s">
        <v>2981</v>
      </c>
      <c r="G972" s="25" t="s">
        <v>3378</v>
      </c>
      <c r="H972" s="37" t="s">
        <v>3467</v>
      </c>
      <c r="I972" s="37" t="s">
        <v>116</v>
      </c>
      <c r="J972" s="25" t="s">
        <v>106</v>
      </c>
      <c r="K972" s="25" t="s">
        <v>13</v>
      </c>
      <c r="L972" s="25" t="s">
        <v>3580</v>
      </c>
      <c r="M972" s="27">
        <v>44805</v>
      </c>
      <c r="N972" s="38">
        <v>43725</v>
      </c>
      <c r="O972" s="26">
        <v>0</v>
      </c>
      <c r="P972" s="26">
        <v>0</v>
      </c>
      <c r="Q972" s="26">
        <f t="shared" si="15"/>
        <v>0</v>
      </c>
      <c r="R972" s="25" t="s">
        <v>2975</v>
      </c>
      <c r="S972" s="25"/>
    </row>
    <row r="973" spans="1:19" x14ac:dyDescent="0.25">
      <c r="A973" s="36" t="s">
        <v>3137</v>
      </c>
      <c r="B973" s="25" t="s">
        <v>1697</v>
      </c>
      <c r="C973" s="25" t="s">
        <v>2091</v>
      </c>
      <c r="D973" s="25" t="s">
        <v>3310</v>
      </c>
      <c r="E973" s="37">
        <v>1701645</v>
      </c>
      <c r="F973" s="25" t="s">
        <v>2981</v>
      </c>
      <c r="G973" s="25" t="s">
        <v>3378</v>
      </c>
      <c r="H973" s="37" t="s">
        <v>3468</v>
      </c>
      <c r="I973" s="37" t="s">
        <v>116</v>
      </c>
      <c r="J973" s="25" t="s">
        <v>106</v>
      </c>
      <c r="K973" s="25" t="s">
        <v>13</v>
      </c>
      <c r="L973" s="25" t="s">
        <v>3580</v>
      </c>
      <c r="M973" s="27">
        <v>44805</v>
      </c>
      <c r="N973" s="38">
        <v>43711</v>
      </c>
      <c r="O973" s="26">
        <v>0</v>
      </c>
      <c r="P973" s="26">
        <v>0</v>
      </c>
      <c r="Q973" s="26">
        <f t="shared" si="15"/>
        <v>0</v>
      </c>
      <c r="R973" s="25" t="s">
        <v>2975</v>
      </c>
      <c r="S973" s="25"/>
    </row>
    <row r="974" spans="1:19" x14ac:dyDescent="0.25">
      <c r="A974" s="36" t="s">
        <v>3138</v>
      </c>
      <c r="B974" s="25" t="s">
        <v>383</v>
      </c>
      <c r="C974" s="25" t="s">
        <v>2091</v>
      </c>
      <c r="D974" s="25" t="s">
        <v>3311</v>
      </c>
      <c r="E974" s="37">
        <v>1702507</v>
      </c>
      <c r="F974" s="25" t="s">
        <v>2981</v>
      </c>
      <c r="G974" s="25" t="s">
        <v>3378</v>
      </c>
      <c r="H974" s="37" t="s">
        <v>3469</v>
      </c>
      <c r="I974" s="37" t="s">
        <v>116</v>
      </c>
      <c r="J974" s="25" t="s">
        <v>106</v>
      </c>
      <c r="K974" s="25" t="s">
        <v>13</v>
      </c>
      <c r="L974" s="25" t="s">
        <v>3580</v>
      </c>
      <c r="M974" s="27">
        <v>44805</v>
      </c>
      <c r="N974" s="38">
        <v>43711</v>
      </c>
      <c r="O974" s="26">
        <v>0</v>
      </c>
      <c r="P974" s="26">
        <v>0</v>
      </c>
      <c r="Q974" s="26">
        <f t="shared" si="15"/>
        <v>0</v>
      </c>
      <c r="R974" s="25" t="s">
        <v>2975</v>
      </c>
      <c r="S974" s="25"/>
    </row>
    <row r="975" spans="1:19" x14ac:dyDescent="0.25">
      <c r="A975" s="36" t="s">
        <v>3139</v>
      </c>
      <c r="B975" s="25" t="s">
        <v>392</v>
      </c>
      <c r="C975" s="25" t="s">
        <v>2091</v>
      </c>
      <c r="D975" s="25" t="s">
        <v>3312</v>
      </c>
      <c r="E975" s="37">
        <v>1600369</v>
      </c>
      <c r="F975" s="25" t="s">
        <v>2981</v>
      </c>
      <c r="G975" s="25" t="s">
        <v>3378</v>
      </c>
      <c r="H975" s="37" t="s">
        <v>3470</v>
      </c>
      <c r="I975" s="37" t="s">
        <v>116</v>
      </c>
      <c r="J975" s="25" t="s">
        <v>106</v>
      </c>
      <c r="K975" s="25" t="s">
        <v>13</v>
      </c>
      <c r="L975" s="25" t="s">
        <v>3580</v>
      </c>
      <c r="M975" s="27">
        <v>44805</v>
      </c>
      <c r="N975" s="38">
        <v>43711</v>
      </c>
      <c r="O975" s="26">
        <v>375600</v>
      </c>
      <c r="P975" s="26">
        <v>375600</v>
      </c>
      <c r="Q975" s="26">
        <f t="shared" si="15"/>
        <v>0</v>
      </c>
      <c r="R975" s="25" t="s">
        <v>107</v>
      </c>
      <c r="S975" s="25"/>
    </row>
    <row r="976" spans="1:19" x14ac:dyDescent="0.25">
      <c r="A976" s="36" t="s">
        <v>3140</v>
      </c>
      <c r="B976" s="25" t="s">
        <v>3007</v>
      </c>
      <c r="C976" s="25" t="s">
        <v>2091</v>
      </c>
      <c r="D976" s="25" t="s">
        <v>3313</v>
      </c>
      <c r="E976" s="37">
        <v>1602456</v>
      </c>
      <c r="F976" s="25" t="s">
        <v>2981</v>
      </c>
      <c r="G976" s="25" t="s">
        <v>3378</v>
      </c>
      <c r="H976" s="37" t="s">
        <v>3471</v>
      </c>
      <c r="I976" s="37" t="s">
        <v>116</v>
      </c>
      <c r="J976" s="25" t="s">
        <v>106</v>
      </c>
      <c r="K976" s="25" t="s">
        <v>13</v>
      </c>
      <c r="L976" s="25" t="s">
        <v>3580</v>
      </c>
      <c r="M976" s="27">
        <v>44805</v>
      </c>
      <c r="N976" s="38">
        <v>43740</v>
      </c>
      <c r="O976" s="26">
        <v>0</v>
      </c>
      <c r="P976" s="26">
        <v>0</v>
      </c>
      <c r="Q976" s="26">
        <f t="shared" si="15"/>
        <v>0</v>
      </c>
      <c r="R976" s="25" t="s">
        <v>2975</v>
      </c>
      <c r="S976" s="25"/>
    </row>
    <row r="977" spans="1:19" x14ac:dyDescent="0.25">
      <c r="A977" s="36" t="s">
        <v>3141</v>
      </c>
      <c r="B977" s="25" t="s">
        <v>3008</v>
      </c>
      <c r="C977" s="25" t="s">
        <v>3198</v>
      </c>
      <c r="D977" s="25" t="s">
        <v>3314</v>
      </c>
      <c r="E977" s="37">
        <v>1800229</v>
      </c>
      <c r="F977" s="25" t="s">
        <v>2981</v>
      </c>
      <c r="G977" s="25" t="s">
        <v>3380</v>
      </c>
      <c r="H977" s="37" t="s">
        <v>3811</v>
      </c>
      <c r="I977" s="37" t="s">
        <v>116</v>
      </c>
      <c r="J977" s="25" t="s">
        <v>106</v>
      </c>
      <c r="K977" s="25" t="s">
        <v>13</v>
      </c>
      <c r="L977" s="25" t="s">
        <v>3581</v>
      </c>
      <c r="M977" s="27">
        <v>44811</v>
      </c>
      <c r="N977" s="38">
        <v>43409</v>
      </c>
      <c r="O977" s="26">
        <v>1500000</v>
      </c>
      <c r="P977" s="26">
        <v>1500000</v>
      </c>
      <c r="Q977" s="26">
        <f t="shared" si="15"/>
        <v>0</v>
      </c>
      <c r="R977" s="25" t="s">
        <v>107</v>
      </c>
      <c r="S977" s="25"/>
    </row>
    <row r="978" spans="1:19" x14ac:dyDescent="0.25">
      <c r="A978" s="36" t="s">
        <v>3142</v>
      </c>
      <c r="B978" s="25" t="s">
        <v>3009</v>
      </c>
      <c r="C978" s="25" t="s">
        <v>21</v>
      </c>
      <c r="D978" s="25" t="s">
        <v>3315</v>
      </c>
      <c r="E978" s="37">
        <v>1700238</v>
      </c>
      <c r="F978" s="25" t="s">
        <v>3595</v>
      </c>
      <c r="G978" s="25" t="s">
        <v>3384</v>
      </c>
      <c r="H978" s="37">
        <v>297116</v>
      </c>
      <c r="I978" s="37" t="s">
        <v>116</v>
      </c>
      <c r="J978" s="25" t="s">
        <v>106</v>
      </c>
      <c r="K978" s="25" t="s">
        <v>13</v>
      </c>
      <c r="L978" s="25" t="s">
        <v>3582</v>
      </c>
      <c r="M978" s="27">
        <v>44811</v>
      </c>
      <c r="N978" s="38">
        <v>43362</v>
      </c>
      <c r="O978" s="26">
        <v>5469474.5999999996</v>
      </c>
      <c r="P978" s="26">
        <v>5469474.5999999996</v>
      </c>
      <c r="Q978" s="26">
        <f t="shared" si="15"/>
        <v>0</v>
      </c>
      <c r="R978" s="25" t="s">
        <v>107</v>
      </c>
      <c r="S978" s="25"/>
    </row>
    <row r="979" spans="1:19" x14ac:dyDescent="0.25">
      <c r="A979" s="36" t="s">
        <v>3143</v>
      </c>
      <c r="B979" s="25" t="s">
        <v>3010</v>
      </c>
      <c r="C979" s="25" t="s">
        <v>3199</v>
      </c>
      <c r="D979" s="25" t="s">
        <v>3316</v>
      </c>
      <c r="E979" s="37" t="s">
        <v>3374</v>
      </c>
      <c r="F979" s="25" t="s">
        <v>2981</v>
      </c>
      <c r="G979" s="25" t="s">
        <v>3380</v>
      </c>
      <c r="H979" s="37">
        <v>297484</v>
      </c>
      <c r="I979" s="37" t="s">
        <v>116</v>
      </c>
      <c r="J979" s="25" t="s">
        <v>106</v>
      </c>
      <c r="K979" s="25" t="s">
        <v>13</v>
      </c>
      <c r="L979" s="25" t="s">
        <v>3582</v>
      </c>
      <c r="M979" s="27">
        <v>44811</v>
      </c>
      <c r="N979" s="38">
        <v>43585</v>
      </c>
      <c r="O979" s="26">
        <v>3571158.72</v>
      </c>
      <c r="P979" s="26">
        <v>3571158.72</v>
      </c>
      <c r="Q979" s="26">
        <f t="shared" si="15"/>
        <v>0</v>
      </c>
      <c r="R979" s="25" t="s">
        <v>107</v>
      </c>
      <c r="S979" s="25"/>
    </row>
    <row r="980" spans="1:19" x14ac:dyDescent="0.25">
      <c r="A980" s="36" t="s">
        <v>3144</v>
      </c>
      <c r="B980" s="25" t="s">
        <v>119</v>
      </c>
      <c r="C980" s="25" t="s">
        <v>21</v>
      </c>
      <c r="D980" s="25" t="s">
        <v>3317</v>
      </c>
      <c r="E980" s="37">
        <v>1701847</v>
      </c>
      <c r="F980" s="25" t="s">
        <v>3595</v>
      </c>
      <c r="G980" s="25" t="s">
        <v>3384</v>
      </c>
      <c r="H980" s="37" t="s">
        <v>116</v>
      </c>
      <c r="I980" s="37" t="s">
        <v>3538</v>
      </c>
      <c r="J980" s="25" t="s">
        <v>106</v>
      </c>
      <c r="K980" s="25" t="s">
        <v>13</v>
      </c>
      <c r="L980" s="25" t="s">
        <v>3583</v>
      </c>
      <c r="M980" s="27">
        <v>44811</v>
      </c>
      <c r="N980" s="38">
        <v>44819</v>
      </c>
      <c r="O980" s="26">
        <v>3500000</v>
      </c>
      <c r="P980" s="26">
        <v>3500000</v>
      </c>
      <c r="Q980" s="26">
        <f t="shared" si="15"/>
        <v>0</v>
      </c>
      <c r="R980" s="25" t="s">
        <v>107</v>
      </c>
      <c r="S980" s="25"/>
    </row>
    <row r="981" spans="1:19" x14ac:dyDescent="0.25">
      <c r="A981" s="36" t="s">
        <v>3145</v>
      </c>
      <c r="B981" s="25" t="s">
        <v>898</v>
      </c>
      <c r="C981" s="25" t="s">
        <v>2091</v>
      </c>
      <c r="D981" s="25" t="s">
        <v>3318</v>
      </c>
      <c r="E981" s="37">
        <v>1800405</v>
      </c>
      <c r="F981" s="25" t="s">
        <v>2981</v>
      </c>
      <c r="G981" s="25" t="s">
        <v>3378</v>
      </c>
      <c r="H981" s="37" t="s">
        <v>3472</v>
      </c>
      <c r="I981" s="37" t="s">
        <v>116</v>
      </c>
      <c r="J981" s="25" t="s">
        <v>106</v>
      </c>
      <c r="K981" s="25" t="s">
        <v>13</v>
      </c>
      <c r="L981" s="25" t="s">
        <v>3584</v>
      </c>
      <c r="M981" s="27">
        <v>44819</v>
      </c>
      <c r="N981" s="38">
        <v>43713</v>
      </c>
      <c r="O981" s="26">
        <v>935000</v>
      </c>
      <c r="P981" s="26">
        <v>935000</v>
      </c>
      <c r="Q981" s="26">
        <f t="shared" si="15"/>
        <v>0</v>
      </c>
      <c r="R981" s="25" t="s">
        <v>107</v>
      </c>
      <c r="S981" s="25"/>
    </row>
    <row r="982" spans="1:19" x14ac:dyDescent="0.25">
      <c r="A982" s="36" t="s">
        <v>3146</v>
      </c>
      <c r="B982" s="25" t="s">
        <v>2996</v>
      </c>
      <c r="C982" s="25" t="s">
        <v>2091</v>
      </c>
      <c r="D982" s="25" t="s">
        <v>3319</v>
      </c>
      <c r="E982" s="37">
        <v>1602701</v>
      </c>
      <c r="F982" s="25" t="s">
        <v>2981</v>
      </c>
      <c r="G982" s="25" t="s">
        <v>3378</v>
      </c>
      <c r="H982" s="37" t="s">
        <v>3473</v>
      </c>
      <c r="I982" s="37" t="s">
        <v>116</v>
      </c>
      <c r="J982" s="25" t="s">
        <v>106</v>
      </c>
      <c r="K982" s="25" t="s">
        <v>13</v>
      </c>
      <c r="L982" s="25" t="s">
        <v>3585</v>
      </c>
      <c r="M982" s="27">
        <v>44819</v>
      </c>
      <c r="N982" s="38">
        <v>43721</v>
      </c>
      <c r="O982" s="26">
        <v>500000</v>
      </c>
      <c r="P982" s="26">
        <v>500000</v>
      </c>
      <c r="Q982" s="26">
        <f t="shared" si="15"/>
        <v>0</v>
      </c>
      <c r="R982" s="25" t="s">
        <v>107</v>
      </c>
      <c r="S982" s="25"/>
    </row>
    <row r="983" spans="1:19" x14ac:dyDescent="0.25">
      <c r="A983" s="36" t="s">
        <v>3147</v>
      </c>
      <c r="B983" s="25" t="s">
        <v>826</v>
      </c>
      <c r="C983" s="25" t="s">
        <v>3200</v>
      </c>
      <c r="D983" s="25" t="s">
        <v>3320</v>
      </c>
      <c r="E983" s="37">
        <v>1602282</v>
      </c>
      <c r="F983" s="25" t="s">
        <v>3595</v>
      </c>
      <c r="G983" s="25" t="s">
        <v>3384</v>
      </c>
      <c r="H983" s="37">
        <v>321554</v>
      </c>
      <c r="I983" s="37" t="s">
        <v>3705</v>
      </c>
      <c r="J983" s="25" t="s">
        <v>106</v>
      </c>
      <c r="K983" s="25" t="s">
        <v>13</v>
      </c>
      <c r="L983" s="25" t="s">
        <v>3586</v>
      </c>
      <c r="M983" s="27">
        <v>44831</v>
      </c>
      <c r="N983" s="38">
        <v>44841</v>
      </c>
      <c r="O983" s="26">
        <v>1299290.48</v>
      </c>
      <c r="P983" s="26">
        <v>1299290.48</v>
      </c>
      <c r="Q983" s="26">
        <f t="shared" si="15"/>
        <v>0</v>
      </c>
      <c r="R983" s="25" t="s">
        <v>107</v>
      </c>
      <c r="S983" s="25"/>
    </row>
    <row r="984" spans="1:19" x14ac:dyDescent="0.25">
      <c r="A984" s="36" t="s">
        <v>3148</v>
      </c>
      <c r="B984" s="25" t="s">
        <v>427</v>
      </c>
      <c r="C984" s="25" t="s">
        <v>3200</v>
      </c>
      <c r="D984" s="25" t="s">
        <v>3321</v>
      </c>
      <c r="E984" s="37">
        <v>1800233</v>
      </c>
      <c r="F984" s="25" t="s">
        <v>3595</v>
      </c>
      <c r="G984" s="25" t="s">
        <v>3384</v>
      </c>
      <c r="H984" s="37">
        <v>321572</v>
      </c>
      <c r="I984" s="37" t="s">
        <v>3706</v>
      </c>
      <c r="J984" s="25" t="s">
        <v>106</v>
      </c>
      <c r="K984" s="25" t="s">
        <v>13</v>
      </c>
      <c r="L984" s="25" t="s">
        <v>3586</v>
      </c>
      <c r="M984" s="27">
        <v>44831</v>
      </c>
      <c r="N984" s="38">
        <v>44845</v>
      </c>
      <c r="O984" s="26">
        <v>250000</v>
      </c>
      <c r="P984" s="26">
        <v>250000</v>
      </c>
      <c r="Q984" s="26">
        <f t="shared" si="15"/>
        <v>0</v>
      </c>
      <c r="R984" s="25" t="s">
        <v>107</v>
      </c>
      <c r="S984" s="25"/>
    </row>
    <row r="985" spans="1:19" x14ac:dyDescent="0.25">
      <c r="A985" s="36" t="s">
        <v>3149</v>
      </c>
      <c r="B985" s="25" t="s">
        <v>495</v>
      </c>
      <c r="C985" s="25" t="s">
        <v>3200</v>
      </c>
      <c r="D985" s="25" t="s">
        <v>3322</v>
      </c>
      <c r="E985" s="37">
        <v>1800273</v>
      </c>
      <c r="F985" s="25" t="s">
        <v>3595</v>
      </c>
      <c r="G985" s="25" t="s">
        <v>3384</v>
      </c>
      <c r="H985" s="37">
        <v>321591</v>
      </c>
      <c r="I985" s="37" t="s">
        <v>3539</v>
      </c>
      <c r="J985" s="25" t="s">
        <v>106</v>
      </c>
      <c r="K985" s="25" t="s">
        <v>13</v>
      </c>
      <c r="L985" s="25" t="s">
        <v>3586</v>
      </c>
      <c r="M985" s="27">
        <v>44831</v>
      </c>
      <c r="N985" s="38">
        <v>44840</v>
      </c>
      <c r="O985" s="26">
        <v>1540000</v>
      </c>
      <c r="P985" s="26">
        <v>1540000</v>
      </c>
      <c r="Q985" s="26">
        <f t="shared" si="15"/>
        <v>0</v>
      </c>
      <c r="R985" s="25" t="s">
        <v>107</v>
      </c>
      <c r="S985" s="25"/>
    </row>
    <row r="986" spans="1:19" x14ac:dyDescent="0.25">
      <c r="A986" s="36" t="s">
        <v>3150</v>
      </c>
      <c r="B986" s="25" t="s">
        <v>3011</v>
      </c>
      <c r="C986" s="25" t="s">
        <v>3200</v>
      </c>
      <c r="D986" s="25" t="s">
        <v>3323</v>
      </c>
      <c r="E986" s="37">
        <v>1800173</v>
      </c>
      <c r="F986" s="25" t="s">
        <v>3595</v>
      </c>
      <c r="G986" s="25" t="s">
        <v>3384</v>
      </c>
      <c r="H986" s="37">
        <v>321616</v>
      </c>
      <c r="I986" s="37" t="s">
        <v>3540</v>
      </c>
      <c r="J986" s="25" t="s">
        <v>106</v>
      </c>
      <c r="K986" s="25" t="s">
        <v>13</v>
      </c>
      <c r="L986" s="25" t="s">
        <v>3586</v>
      </c>
      <c r="M986" s="27">
        <v>44831</v>
      </c>
      <c r="N986" s="38">
        <v>44840</v>
      </c>
      <c r="O986" s="26">
        <v>1540000</v>
      </c>
      <c r="P986" s="26">
        <v>1540000</v>
      </c>
      <c r="Q986" s="26">
        <f t="shared" si="15"/>
        <v>0</v>
      </c>
      <c r="R986" s="25" t="s">
        <v>107</v>
      </c>
      <c r="S986" s="25"/>
    </row>
    <row r="987" spans="1:19" x14ac:dyDescent="0.25">
      <c r="A987" s="36" t="s">
        <v>3151</v>
      </c>
      <c r="B987" s="25" t="s">
        <v>238</v>
      </c>
      <c r="C987" s="25" t="s">
        <v>3200</v>
      </c>
      <c r="D987" s="25" t="s">
        <v>3324</v>
      </c>
      <c r="E987" s="37">
        <v>1702535</v>
      </c>
      <c r="F987" s="25" t="s">
        <v>3595</v>
      </c>
      <c r="G987" s="25" t="s">
        <v>3384</v>
      </c>
      <c r="H987" s="37">
        <v>321628</v>
      </c>
      <c r="I987" s="37" t="s">
        <v>3707</v>
      </c>
      <c r="J987" s="25" t="s">
        <v>106</v>
      </c>
      <c r="K987" s="25" t="s">
        <v>13</v>
      </c>
      <c r="L987" s="25" t="s">
        <v>3586</v>
      </c>
      <c r="M987" s="27">
        <v>44831</v>
      </c>
      <c r="N987" s="38">
        <v>44846</v>
      </c>
      <c r="O987" s="26">
        <v>1650000</v>
      </c>
      <c r="P987" s="26">
        <v>1650000</v>
      </c>
      <c r="Q987" s="26">
        <f t="shared" si="15"/>
        <v>0</v>
      </c>
      <c r="R987" s="25" t="s">
        <v>107</v>
      </c>
      <c r="S987" s="25"/>
    </row>
    <row r="988" spans="1:19" x14ac:dyDescent="0.25">
      <c r="A988" s="36" t="s">
        <v>3152</v>
      </c>
      <c r="B988" s="25" t="s">
        <v>379</v>
      </c>
      <c r="C988" s="25" t="s">
        <v>3200</v>
      </c>
      <c r="D988" s="25" t="s">
        <v>3325</v>
      </c>
      <c r="E988" s="37">
        <v>1702572</v>
      </c>
      <c r="F988" s="25" t="s">
        <v>3595</v>
      </c>
      <c r="G988" s="25" t="s">
        <v>3384</v>
      </c>
      <c r="H988" s="37">
        <v>321643</v>
      </c>
      <c r="I988" s="37" t="s">
        <v>3541</v>
      </c>
      <c r="J988" s="25" t="s">
        <v>106</v>
      </c>
      <c r="K988" s="25" t="s">
        <v>13</v>
      </c>
      <c r="L988" s="25" t="s">
        <v>3586</v>
      </c>
      <c r="M988" s="27">
        <v>44831</v>
      </c>
      <c r="N988" s="38">
        <v>44840</v>
      </c>
      <c r="O988" s="26">
        <v>1500000</v>
      </c>
      <c r="P988" s="26">
        <v>1500000</v>
      </c>
      <c r="Q988" s="26">
        <f t="shared" si="15"/>
        <v>0</v>
      </c>
      <c r="R988" s="25" t="s">
        <v>107</v>
      </c>
      <c r="S988" s="25"/>
    </row>
    <row r="989" spans="1:19" x14ac:dyDescent="0.25">
      <c r="A989" s="36" t="s">
        <v>3153</v>
      </c>
      <c r="B989" s="25" t="s">
        <v>905</v>
      </c>
      <c r="C989" s="25" t="s">
        <v>3200</v>
      </c>
      <c r="D989" s="25" t="s">
        <v>3326</v>
      </c>
      <c r="E989" s="37">
        <v>1800162</v>
      </c>
      <c r="F989" s="25" t="s">
        <v>3595</v>
      </c>
      <c r="G989" s="25" t="s">
        <v>3384</v>
      </c>
      <c r="H989" s="37">
        <v>321671</v>
      </c>
      <c r="I989" s="37" t="s">
        <v>3708</v>
      </c>
      <c r="J989" s="25" t="s">
        <v>106</v>
      </c>
      <c r="K989" s="25" t="s">
        <v>13</v>
      </c>
      <c r="L989" s="25" t="s">
        <v>3586</v>
      </c>
      <c r="M989" s="27">
        <v>44831</v>
      </c>
      <c r="N989" s="38">
        <v>44840</v>
      </c>
      <c r="O989" s="26">
        <v>923000</v>
      </c>
      <c r="P989" s="26">
        <v>923000</v>
      </c>
      <c r="Q989" s="26">
        <f t="shared" si="15"/>
        <v>0</v>
      </c>
      <c r="R989" s="25" t="s">
        <v>107</v>
      </c>
      <c r="S989" s="25"/>
    </row>
    <row r="990" spans="1:19" x14ac:dyDescent="0.25">
      <c r="A990" s="36" t="s">
        <v>3154</v>
      </c>
      <c r="B990" s="25" t="s">
        <v>427</v>
      </c>
      <c r="C990" s="25" t="s">
        <v>3200</v>
      </c>
      <c r="D990" s="25" t="s">
        <v>3327</v>
      </c>
      <c r="E990" s="37">
        <v>1800233</v>
      </c>
      <c r="F990" s="25" t="s">
        <v>3595</v>
      </c>
      <c r="G990" s="25" t="s">
        <v>3384</v>
      </c>
      <c r="H990" s="37">
        <v>321677</v>
      </c>
      <c r="I990" s="37" t="s">
        <v>3542</v>
      </c>
      <c r="J990" s="25" t="s">
        <v>106</v>
      </c>
      <c r="K990" s="25" t="s">
        <v>13</v>
      </c>
      <c r="L990" s="25" t="s">
        <v>3586</v>
      </c>
      <c r="M990" s="27">
        <v>44831</v>
      </c>
      <c r="N990" s="38">
        <v>44844</v>
      </c>
      <c r="O990" s="26">
        <v>230000</v>
      </c>
      <c r="P990" s="26">
        <v>230000</v>
      </c>
      <c r="Q990" s="26">
        <f t="shared" si="15"/>
        <v>0</v>
      </c>
      <c r="R990" s="25" t="s">
        <v>107</v>
      </c>
      <c r="S990" s="25"/>
    </row>
    <row r="991" spans="1:19" x14ac:dyDescent="0.25">
      <c r="A991" s="36" t="s">
        <v>3155</v>
      </c>
      <c r="B991" s="25" t="s">
        <v>1692</v>
      </c>
      <c r="C991" s="25" t="s">
        <v>3200</v>
      </c>
      <c r="D991" s="25" t="s">
        <v>3328</v>
      </c>
      <c r="E991" s="37">
        <v>1703187</v>
      </c>
      <c r="F991" s="25" t="s">
        <v>3595</v>
      </c>
      <c r="G991" s="25" t="s">
        <v>3384</v>
      </c>
      <c r="H991" s="37">
        <v>321710</v>
      </c>
      <c r="I991" s="37" t="s">
        <v>3543</v>
      </c>
      <c r="J991" s="25" t="s">
        <v>106</v>
      </c>
      <c r="K991" s="25" t="s">
        <v>13</v>
      </c>
      <c r="L991" s="25" t="s">
        <v>3586</v>
      </c>
      <c r="M991" s="27">
        <v>44831</v>
      </c>
      <c r="N991" s="38">
        <v>44840</v>
      </c>
      <c r="O991" s="26">
        <v>1486000</v>
      </c>
      <c r="P991" s="26">
        <v>1486000</v>
      </c>
      <c r="Q991" s="26">
        <f t="shared" si="15"/>
        <v>0</v>
      </c>
      <c r="R991" s="25" t="s">
        <v>107</v>
      </c>
      <c r="S991" s="25"/>
    </row>
    <row r="992" spans="1:19" x14ac:dyDescent="0.25">
      <c r="A992" s="36" t="s">
        <v>3156</v>
      </c>
      <c r="B992" s="25" t="s">
        <v>3012</v>
      </c>
      <c r="C992" s="25" t="s">
        <v>3200</v>
      </c>
      <c r="D992" s="25" t="s">
        <v>3329</v>
      </c>
      <c r="E992" s="37" t="s">
        <v>3375</v>
      </c>
      <c r="F992" s="25" t="s">
        <v>3595</v>
      </c>
      <c r="G992" s="25" t="s">
        <v>3384</v>
      </c>
      <c r="H992" s="37">
        <v>321778</v>
      </c>
      <c r="I992" s="37" t="s">
        <v>3544</v>
      </c>
      <c r="J992" s="25" t="s">
        <v>106</v>
      </c>
      <c r="K992" s="25" t="s">
        <v>13</v>
      </c>
      <c r="L992" s="25" t="s">
        <v>3586</v>
      </c>
      <c r="M992" s="27">
        <v>44831</v>
      </c>
      <c r="N992" s="38">
        <v>44840</v>
      </c>
      <c r="O992" s="26">
        <v>1650000</v>
      </c>
      <c r="P992" s="26">
        <v>1650000</v>
      </c>
      <c r="Q992" s="26">
        <f t="shared" si="15"/>
        <v>0</v>
      </c>
      <c r="R992" s="25" t="s">
        <v>107</v>
      </c>
      <c r="S992" s="25"/>
    </row>
    <row r="993" spans="1:19" x14ac:dyDescent="0.25">
      <c r="A993" s="36" t="s">
        <v>3157</v>
      </c>
      <c r="B993" s="25" t="s">
        <v>3013</v>
      </c>
      <c r="C993" s="25" t="s">
        <v>3200</v>
      </c>
      <c r="D993" s="25" t="s">
        <v>3330</v>
      </c>
      <c r="E993" s="37">
        <v>1800204</v>
      </c>
      <c r="F993" s="25" t="s">
        <v>3595</v>
      </c>
      <c r="G993" s="25" t="s">
        <v>3384</v>
      </c>
      <c r="H993" s="37">
        <v>321788</v>
      </c>
      <c r="I993" s="37" t="s">
        <v>3545</v>
      </c>
      <c r="J993" s="25" t="s">
        <v>106</v>
      </c>
      <c r="K993" s="25" t="s">
        <v>13</v>
      </c>
      <c r="L993" s="25" t="s">
        <v>3586</v>
      </c>
      <c r="M993" s="27">
        <v>44831</v>
      </c>
      <c r="N993" s="38">
        <v>44840</v>
      </c>
      <c r="O993" s="26">
        <v>952314</v>
      </c>
      <c r="P993" s="26">
        <v>952314</v>
      </c>
      <c r="Q993" s="26">
        <f t="shared" si="15"/>
        <v>0</v>
      </c>
      <c r="R993" s="25" t="s">
        <v>107</v>
      </c>
      <c r="S993" s="25"/>
    </row>
    <row r="994" spans="1:19" x14ac:dyDescent="0.25">
      <c r="A994" s="36" t="s">
        <v>3158</v>
      </c>
      <c r="B994" s="25" t="s">
        <v>252</v>
      </c>
      <c r="C994" s="25" t="s">
        <v>3200</v>
      </c>
      <c r="D994" s="25" t="s">
        <v>3331</v>
      </c>
      <c r="E994" s="37">
        <v>1703107</v>
      </c>
      <c r="F994" s="25" t="s">
        <v>3595</v>
      </c>
      <c r="G994" s="25" t="s">
        <v>3384</v>
      </c>
      <c r="H994" s="37">
        <v>321792</v>
      </c>
      <c r="I994" s="37" t="s">
        <v>3546</v>
      </c>
      <c r="J994" s="25" t="s">
        <v>106</v>
      </c>
      <c r="K994" s="25" t="s">
        <v>13</v>
      </c>
      <c r="L994" s="25" t="s">
        <v>3586</v>
      </c>
      <c r="M994" s="27">
        <v>44831</v>
      </c>
      <c r="N994" s="38">
        <v>44840</v>
      </c>
      <c r="O994" s="26">
        <v>1730000</v>
      </c>
      <c r="P994" s="26">
        <v>1730000</v>
      </c>
      <c r="Q994" s="26">
        <f t="shared" si="15"/>
        <v>0</v>
      </c>
      <c r="R994" s="25" t="s">
        <v>107</v>
      </c>
      <c r="S994" s="25"/>
    </row>
    <row r="995" spans="1:19" x14ac:dyDescent="0.25">
      <c r="A995" s="36" t="s">
        <v>3159</v>
      </c>
      <c r="B995" s="25" t="s">
        <v>394</v>
      </c>
      <c r="C995" s="25" t="s">
        <v>3200</v>
      </c>
      <c r="D995" s="25" t="s">
        <v>3332</v>
      </c>
      <c r="E995" s="37">
        <v>1701837</v>
      </c>
      <c r="F995" s="25" t="s">
        <v>3595</v>
      </c>
      <c r="G995" s="25" t="s">
        <v>3384</v>
      </c>
      <c r="H995" s="37">
        <v>321814</v>
      </c>
      <c r="I995" s="37" t="s">
        <v>3547</v>
      </c>
      <c r="J995" s="25" t="s">
        <v>106</v>
      </c>
      <c r="K995" s="25" t="s">
        <v>13</v>
      </c>
      <c r="L995" s="25" t="s">
        <v>3586</v>
      </c>
      <c r="M995" s="27">
        <v>44831</v>
      </c>
      <c r="N995" s="38">
        <v>44840</v>
      </c>
      <c r="O995" s="26">
        <v>54000</v>
      </c>
      <c r="P995" s="26">
        <v>54000</v>
      </c>
      <c r="Q995" s="26">
        <f t="shared" si="15"/>
        <v>0</v>
      </c>
      <c r="R995" s="25" t="s">
        <v>107</v>
      </c>
      <c r="S995" s="25"/>
    </row>
    <row r="996" spans="1:19" x14ac:dyDescent="0.25">
      <c r="A996" s="36" t="s">
        <v>3160</v>
      </c>
      <c r="B996" s="25" t="s">
        <v>3014</v>
      </c>
      <c r="C996" s="25" t="s">
        <v>3200</v>
      </c>
      <c r="D996" s="25" t="s">
        <v>3333</v>
      </c>
      <c r="E996" s="37" t="s">
        <v>152</v>
      </c>
      <c r="F996" s="25" t="s">
        <v>3595</v>
      </c>
      <c r="G996" s="25" t="s">
        <v>3384</v>
      </c>
      <c r="H996" s="37">
        <v>321844</v>
      </c>
      <c r="I996" s="37" t="s">
        <v>3709</v>
      </c>
      <c r="J996" s="25" t="s">
        <v>106</v>
      </c>
      <c r="K996" s="25" t="s">
        <v>13</v>
      </c>
      <c r="L996" s="25" t="s">
        <v>3586</v>
      </c>
      <c r="M996" s="27">
        <v>44831</v>
      </c>
      <c r="N996" s="38">
        <v>44841</v>
      </c>
      <c r="O996" s="26">
        <v>813000</v>
      </c>
      <c r="P996" s="26">
        <v>813000</v>
      </c>
      <c r="Q996" s="26">
        <f t="shared" si="15"/>
        <v>0</v>
      </c>
      <c r="R996" s="25" t="s">
        <v>107</v>
      </c>
      <c r="S996" s="25"/>
    </row>
    <row r="997" spans="1:19" x14ac:dyDescent="0.25">
      <c r="A997" s="36" t="s">
        <v>3161</v>
      </c>
      <c r="B997" s="25" t="s">
        <v>859</v>
      </c>
      <c r="C997" s="25" t="s">
        <v>3200</v>
      </c>
      <c r="D997" s="25" t="s">
        <v>3334</v>
      </c>
      <c r="E997" s="37">
        <v>1704208</v>
      </c>
      <c r="F997" s="25" t="s">
        <v>3595</v>
      </c>
      <c r="G997" s="25" t="s">
        <v>3384</v>
      </c>
      <c r="H997" s="37">
        <v>321869</v>
      </c>
      <c r="I997" s="37" t="s">
        <v>3548</v>
      </c>
      <c r="J997" s="25" t="s">
        <v>106</v>
      </c>
      <c r="K997" s="25" t="s">
        <v>13</v>
      </c>
      <c r="L997" s="25" t="s">
        <v>3586</v>
      </c>
      <c r="M997" s="27">
        <v>44831</v>
      </c>
      <c r="N997" s="38">
        <v>44840</v>
      </c>
      <c r="O997" s="26">
        <v>1650000</v>
      </c>
      <c r="P997" s="26">
        <v>1650000</v>
      </c>
      <c r="Q997" s="26">
        <f t="shared" si="15"/>
        <v>0</v>
      </c>
      <c r="R997" s="25" t="s">
        <v>107</v>
      </c>
      <c r="S997" s="25"/>
    </row>
    <row r="998" spans="1:19" x14ac:dyDescent="0.25">
      <c r="A998" s="36" t="s">
        <v>3162</v>
      </c>
      <c r="B998" s="25" t="s">
        <v>3015</v>
      </c>
      <c r="C998" s="25" t="s">
        <v>3200</v>
      </c>
      <c r="D998" s="25" t="s">
        <v>3335</v>
      </c>
      <c r="E998" s="37" t="s">
        <v>3376</v>
      </c>
      <c r="F998" s="25" t="s">
        <v>3595</v>
      </c>
      <c r="G998" s="25" t="s">
        <v>3384</v>
      </c>
      <c r="H998" s="37">
        <v>321878</v>
      </c>
      <c r="I998" s="37" t="s">
        <v>3710</v>
      </c>
      <c r="J998" s="25" t="s">
        <v>106</v>
      </c>
      <c r="K998" s="25" t="s">
        <v>13</v>
      </c>
      <c r="L998" s="25" t="s">
        <v>3586</v>
      </c>
      <c r="M998" s="27">
        <v>44831</v>
      </c>
      <c r="N998" s="38">
        <v>44840</v>
      </c>
      <c r="O998" s="26">
        <v>1650000</v>
      </c>
      <c r="P998" s="26">
        <v>1650000</v>
      </c>
      <c r="Q998" s="26">
        <f t="shared" si="15"/>
        <v>0</v>
      </c>
      <c r="R998" s="25" t="s">
        <v>107</v>
      </c>
      <c r="S998" s="25"/>
    </row>
    <row r="999" spans="1:19" x14ac:dyDescent="0.25">
      <c r="A999" s="36" t="s">
        <v>3163</v>
      </c>
      <c r="B999" s="25" t="s">
        <v>3016</v>
      </c>
      <c r="C999" s="25" t="s">
        <v>3200</v>
      </c>
      <c r="D999" s="25" t="s">
        <v>3336</v>
      </c>
      <c r="E999" s="37">
        <v>1701507</v>
      </c>
      <c r="F999" s="25" t="s">
        <v>3595</v>
      </c>
      <c r="G999" s="25" t="s">
        <v>3384</v>
      </c>
      <c r="H999" s="37">
        <v>321905</v>
      </c>
      <c r="I999" s="37" t="s">
        <v>3711</v>
      </c>
      <c r="J999" s="25" t="s">
        <v>106</v>
      </c>
      <c r="K999" s="25" t="s">
        <v>13</v>
      </c>
      <c r="L999" s="25" t="s">
        <v>3586</v>
      </c>
      <c r="M999" s="27">
        <v>44831</v>
      </c>
      <c r="N999" s="38">
        <v>44841</v>
      </c>
      <c r="O999" s="26">
        <v>1650000</v>
      </c>
      <c r="P999" s="26">
        <v>1650000</v>
      </c>
      <c r="Q999" s="26">
        <f t="shared" si="15"/>
        <v>0</v>
      </c>
      <c r="R999" s="25" t="s">
        <v>107</v>
      </c>
      <c r="S999" s="25"/>
    </row>
    <row r="1000" spans="1:19" x14ac:dyDescent="0.25">
      <c r="A1000" s="36" t="s">
        <v>3164</v>
      </c>
      <c r="B1000" s="25" t="s">
        <v>3017</v>
      </c>
      <c r="C1000" s="25" t="s">
        <v>3200</v>
      </c>
      <c r="D1000" s="25" t="s">
        <v>3337</v>
      </c>
      <c r="E1000" s="37">
        <v>1703668</v>
      </c>
      <c r="F1000" s="25" t="s">
        <v>3595</v>
      </c>
      <c r="G1000" s="25" t="s">
        <v>3384</v>
      </c>
      <c r="H1000" s="37">
        <v>321966</v>
      </c>
      <c r="I1000" s="37" t="s">
        <v>3549</v>
      </c>
      <c r="J1000" s="25" t="s">
        <v>106</v>
      </c>
      <c r="K1000" s="25" t="s">
        <v>13</v>
      </c>
      <c r="L1000" s="25" t="s">
        <v>3586</v>
      </c>
      <c r="M1000" s="27">
        <v>44831</v>
      </c>
      <c r="N1000" s="38">
        <v>44840</v>
      </c>
      <c r="O1000" s="26">
        <v>1540000</v>
      </c>
      <c r="P1000" s="26">
        <v>1540000</v>
      </c>
      <c r="Q1000" s="26">
        <f t="shared" si="15"/>
        <v>0</v>
      </c>
      <c r="R1000" s="25" t="s">
        <v>107</v>
      </c>
      <c r="S1000" s="25"/>
    </row>
    <row r="1001" spans="1:19" x14ac:dyDescent="0.25">
      <c r="A1001" s="36" t="s">
        <v>3165</v>
      </c>
      <c r="B1001" s="25" t="s">
        <v>3651</v>
      </c>
      <c r="C1001" s="25" t="s">
        <v>3200</v>
      </c>
      <c r="D1001" s="25" t="s">
        <v>3338</v>
      </c>
      <c r="E1001" s="37">
        <v>1800603</v>
      </c>
      <c r="F1001" s="25" t="s">
        <v>3595</v>
      </c>
      <c r="G1001" s="25" t="s">
        <v>3384</v>
      </c>
      <c r="H1001" s="37">
        <v>322017</v>
      </c>
      <c r="I1001" s="37" t="s">
        <v>3550</v>
      </c>
      <c r="J1001" s="25" t="s">
        <v>106</v>
      </c>
      <c r="K1001" s="25" t="s">
        <v>13</v>
      </c>
      <c r="L1001" s="25" t="s">
        <v>3586</v>
      </c>
      <c r="M1001" s="27">
        <v>44831</v>
      </c>
      <c r="N1001" s="38">
        <v>44840</v>
      </c>
      <c r="O1001" s="26">
        <v>1650000</v>
      </c>
      <c r="P1001" s="26">
        <v>1650000</v>
      </c>
      <c r="Q1001" s="26">
        <f t="shared" si="15"/>
        <v>0</v>
      </c>
      <c r="R1001" s="25" t="s">
        <v>107</v>
      </c>
      <c r="S1001" s="25"/>
    </row>
    <row r="1002" spans="1:19" x14ac:dyDescent="0.25">
      <c r="A1002" s="36" t="s">
        <v>3166</v>
      </c>
      <c r="B1002" s="25" t="s">
        <v>3018</v>
      </c>
      <c r="C1002" s="25" t="s">
        <v>3200</v>
      </c>
      <c r="D1002" s="25" t="s">
        <v>3339</v>
      </c>
      <c r="E1002" s="37">
        <v>1800173</v>
      </c>
      <c r="F1002" s="25" t="s">
        <v>3595</v>
      </c>
      <c r="G1002" s="25" t="s">
        <v>3384</v>
      </c>
      <c r="H1002" s="37">
        <v>322150</v>
      </c>
      <c r="I1002" s="37" t="s">
        <v>3551</v>
      </c>
      <c r="J1002" s="25" t="s">
        <v>106</v>
      </c>
      <c r="K1002" s="25" t="s">
        <v>13</v>
      </c>
      <c r="L1002" s="25" t="s">
        <v>3586</v>
      </c>
      <c r="M1002" s="27">
        <v>44831</v>
      </c>
      <c r="N1002" s="38">
        <v>44840</v>
      </c>
      <c r="O1002" s="26">
        <v>280000</v>
      </c>
      <c r="P1002" s="26">
        <v>280000</v>
      </c>
      <c r="Q1002" s="26">
        <f t="shared" si="15"/>
        <v>0</v>
      </c>
      <c r="R1002" s="25" t="s">
        <v>107</v>
      </c>
      <c r="S1002" s="25"/>
    </row>
    <row r="1003" spans="1:19" x14ac:dyDescent="0.25">
      <c r="A1003" s="36" t="s">
        <v>3167</v>
      </c>
      <c r="B1003" s="25" t="s">
        <v>822</v>
      </c>
      <c r="C1003" s="25" t="s">
        <v>3200</v>
      </c>
      <c r="D1003" s="25" t="s">
        <v>3340</v>
      </c>
      <c r="E1003" s="37">
        <v>1701599</v>
      </c>
      <c r="F1003" s="25" t="s">
        <v>3595</v>
      </c>
      <c r="G1003" s="25" t="s">
        <v>3384</v>
      </c>
      <c r="H1003" s="37">
        <v>322153</v>
      </c>
      <c r="I1003" s="37" t="s">
        <v>3712</v>
      </c>
      <c r="J1003" s="25" t="s">
        <v>106</v>
      </c>
      <c r="K1003" s="25" t="s">
        <v>13</v>
      </c>
      <c r="L1003" s="25" t="s">
        <v>3586</v>
      </c>
      <c r="M1003" s="27">
        <v>44831</v>
      </c>
      <c r="N1003" s="38">
        <v>44841</v>
      </c>
      <c r="O1003" s="26">
        <v>1650000</v>
      </c>
      <c r="P1003" s="26">
        <v>1650000</v>
      </c>
      <c r="Q1003" s="26">
        <f t="shared" si="15"/>
        <v>0</v>
      </c>
      <c r="R1003" s="25" t="s">
        <v>107</v>
      </c>
      <c r="S1003" s="25"/>
    </row>
    <row r="1004" spans="1:19" x14ac:dyDescent="0.25">
      <c r="A1004" s="36" t="s">
        <v>3168</v>
      </c>
      <c r="B1004" s="25" t="s">
        <v>744</v>
      </c>
      <c r="C1004" s="25" t="s">
        <v>3200</v>
      </c>
      <c r="D1004" s="25" t="s">
        <v>3341</v>
      </c>
      <c r="E1004" s="37">
        <v>1702438</v>
      </c>
      <c r="F1004" s="25" t="s">
        <v>3595</v>
      </c>
      <c r="G1004" s="25" t="s">
        <v>3384</v>
      </c>
      <c r="H1004" s="37">
        <v>322161</v>
      </c>
      <c r="I1004" s="37" t="s">
        <v>3552</v>
      </c>
      <c r="J1004" s="25" t="s">
        <v>106</v>
      </c>
      <c r="K1004" s="25" t="s">
        <v>13</v>
      </c>
      <c r="L1004" s="25" t="s">
        <v>3586</v>
      </c>
      <c r="M1004" s="27">
        <v>44831</v>
      </c>
      <c r="N1004" s="38">
        <v>44840</v>
      </c>
      <c r="O1004" s="26">
        <v>1650000</v>
      </c>
      <c r="P1004" s="26">
        <v>1650000</v>
      </c>
      <c r="Q1004" s="26">
        <f t="shared" si="15"/>
        <v>0</v>
      </c>
      <c r="R1004" s="25" t="s">
        <v>107</v>
      </c>
      <c r="S1004" s="25"/>
    </row>
    <row r="1005" spans="1:19" x14ac:dyDescent="0.25">
      <c r="A1005" s="36" t="s">
        <v>3169</v>
      </c>
      <c r="B1005" s="25" t="s">
        <v>3019</v>
      </c>
      <c r="C1005" s="25" t="s">
        <v>3200</v>
      </c>
      <c r="D1005" s="25" t="s">
        <v>3342</v>
      </c>
      <c r="E1005" s="37">
        <v>1801280</v>
      </c>
      <c r="F1005" s="25" t="s">
        <v>3595</v>
      </c>
      <c r="G1005" s="25" t="s">
        <v>3384</v>
      </c>
      <c r="H1005" s="37">
        <v>322312</v>
      </c>
      <c r="I1005" s="37" t="s">
        <v>3553</v>
      </c>
      <c r="J1005" s="25" t="s">
        <v>106</v>
      </c>
      <c r="K1005" s="25" t="s">
        <v>13</v>
      </c>
      <c r="L1005" s="25" t="s">
        <v>3586</v>
      </c>
      <c r="M1005" s="27">
        <v>44831</v>
      </c>
      <c r="N1005" s="38">
        <v>44840</v>
      </c>
      <c r="O1005" s="26">
        <v>1056274.95</v>
      </c>
      <c r="P1005" s="26">
        <v>1056274.95</v>
      </c>
      <c r="Q1005" s="26">
        <f t="shared" si="15"/>
        <v>0</v>
      </c>
      <c r="R1005" s="25" t="s">
        <v>107</v>
      </c>
      <c r="S1005" s="25"/>
    </row>
    <row r="1006" spans="1:19" x14ac:dyDescent="0.25">
      <c r="A1006" s="36" t="s">
        <v>3170</v>
      </c>
      <c r="B1006" s="25" t="s">
        <v>252</v>
      </c>
      <c r="C1006" s="25" t="s">
        <v>3200</v>
      </c>
      <c r="D1006" s="25" t="s">
        <v>3343</v>
      </c>
      <c r="E1006" s="37">
        <v>1703107</v>
      </c>
      <c r="F1006" s="25" t="s">
        <v>3595</v>
      </c>
      <c r="G1006" s="25" t="s">
        <v>3384</v>
      </c>
      <c r="H1006" s="37">
        <v>322334</v>
      </c>
      <c r="I1006" s="37" t="s">
        <v>3554</v>
      </c>
      <c r="J1006" s="25" t="s">
        <v>106</v>
      </c>
      <c r="K1006" s="25" t="s">
        <v>13</v>
      </c>
      <c r="L1006" s="25" t="s">
        <v>3586</v>
      </c>
      <c r="M1006" s="27">
        <v>44831</v>
      </c>
      <c r="N1006" s="38">
        <v>44840</v>
      </c>
      <c r="O1006" s="26">
        <v>1036000</v>
      </c>
      <c r="P1006" s="26">
        <v>1036000</v>
      </c>
      <c r="Q1006" s="26">
        <f t="shared" si="15"/>
        <v>0</v>
      </c>
      <c r="R1006" s="25" t="s">
        <v>107</v>
      </c>
      <c r="S1006" s="25"/>
    </row>
    <row r="1007" spans="1:19" x14ac:dyDescent="0.25">
      <c r="A1007" s="36" t="s">
        <v>3171</v>
      </c>
      <c r="B1007" s="25" t="s">
        <v>828</v>
      </c>
      <c r="C1007" s="25" t="s">
        <v>3200</v>
      </c>
      <c r="D1007" s="25" t="s">
        <v>3344</v>
      </c>
      <c r="E1007" s="37">
        <v>1800014</v>
      </c>
      <c r="F1007" s="25" t="s">
        <v>3595</v>
      </c>
      <c r="G1007" s="25" t="s">
        <v>3384</v>
      </c>
      <c r="H1007" s="37">
        <v>322405</v>
      </c>
      <c r="I1007" s="37" t="s">
        <v>3555</v>
      </c>
      <c r="J1007" s="25" t="s">
        <v>106</v>
      </c>
      <c r="K1007" s="25" t="s">
        <v>13</v>
      </c>
      <c r="L1007" s="25" t="s">
        <v>3586</v>
      </c>
      <c r="M1007" s="27">
        <v>44831</v>
      </c>
      <c r="N1007" s="38">
        <v>44840</v>
      </c>
      <c r="O1007" s="26">
        <v>556000</v>
      </c>
      <c r="P1007" s="26">
        <v>556000</v>
      </c>
      <c r="Q1007" s="26">
        <f t="shared" si="15"/>
        <v>0</v>
      </c>
      <c r="R1007" s="25" t="s">
        <v>107</v>
      </c>
      <c r="S1007" s="25"/>
    </row>
    <row r="1008" spans="1:19" x14ac:dyDescent="0.25">
      <c r="A1008" s="36" t="s">
        <v>3172</v>
      </c>
      <c r="B1008" s="25" t="s">
        <v>3020</v>
      </c>
      <c r="C1008" s="25" t="s">
        <v>115</v>
      </c>
      <c r="D1008" s="25" t="s">
        <v>3345</v>
      </c>
      <c r="E1008" s="37">
        <v>1800016</v>
      </c>
      <c r="F1008" s="25" t="s">
        <v>115</v>
      </c>
      <c r="G1008" s="25" t="s">
        <v>3381</v>
      </c>
      <c r="H1008" s="37">
        <v>322511</v>
      </c>
      <c r="I1008" s="37" t="s">
        <v>3713</v>
      </c>
      <c r="J1008" s="25" t="s">
        <v>106</v>
      </c>
      <c r="K1008" s="25" t="s">
        <v>13</v>
      </c>
      <c r="L1008" s="25" t="s">
        <v>3587</v>
      </c>
      <c r="M1008" s="27">
        <v>44831</v>
      </c>
      <c r="N1008" s="38">
        <v>44868</v>
      </c>
      <c r="O1008" s="26">
        <v>126303.24</v>
      </c>
      <c r="P1008" s="26">
        <v>126303.24</v>
      </c>
      <c r="Q1008" s="26">
        <f t="shared" si="15"/>
        <v>0</v>
      </c>
      <c r="R1008" s="25" t="s">
        <v>107</v>
      </c>
      <c r="S1008" s="25"/>
    </row>
    <row r="1009" spans="1:19" x14ac:dyDescent="0.25">
      <c r="A1009" s="36" t="s">
        <v>3173</v>
      </c>
      <c r="B1009" s="25" t="s">
        <v>3020</v>
      </c>
      <c r="C1009" s="25" t="s">
        <v>115</v>
      </c>
      <c r="D1009" s="25" t="s">
        <v>3346</v>
      </c>
      <c r="E1009" s="37">
        <v>1800016</v>
      </c>
      <c r="F1009" s="25" t="s">
        <v>115</v>
      </c>
      <c r="G1009" s="25" t="s">
        <v>3381</v>
      </c>
      <c r="H1009" s="37">
        <v>322512</v>
      </c>
      <c r="I1009" s="37" t="s">
        <v>3714</v>
      </c>
      <c r="J1009" s="25" t="s">
        <v>106</v>
      </c>
      <c r="K1009" s="25" t="s">
        <v>13</v>
      </c>
      <c r="L1009" s="25" t="s">
        <v>3587</v>
      </c>
      <c r="M1009" s="27">
        <v>44831</v>
      </c>
      <c r="N1009" s="38">
        <v>44868</v>
      </c>
      <c r="O1009" s="26">
        <v>58501.8</v>
      </c>
      <c r="P1009" s="26">
        <v>58501.8</v>
      </c>
      <c r="Q1009" s="26">
        <f t="shared" si="15"/>
        <v>0</v>
      </c>
      <c r="R1009" s="25" t="s">
        <v>107</v>
      </c>
      <c r="S1009" s="25"/>
    </row>
    <row r="1010" spans="1:19" x14ac:dyDescent="0.25">
      <c r="A1010" s="36" t="s">
        <v>3174</v>
      </c>
      <c r="B1010" s="25" t="s">
        <v>3020</v>
      </c>
      <c r="C1010" s="25" t="s">
        <v>115</v>
      </c>
      <c r="D1010" s="25" t="s">
        <v>3347</v>
      </c>
      <c r="E1010" s="37">
        <v>1800016</v>
      </c>
      <c r="F1010" s="25" t="s">
        <v>115</v>
      </c>
      <c r="G1010" s="25" t="s">
        <v>3381</v>
      </c>
      <c r="H1010" s="37">
        <v>322514</v>
      </c>
      <c r="I1010" s="37" t="s">
        <v>3715</v>
      </c>
      <c r="J1010" s="25" t="s">
        <v>106</v>
      </c>
      <c r="K1010" s="25" t="s">
        <v>13</v>
      </c>
      <c r="L1010" s="25" t="s">
        <v>3587</v>
      </c>
      <c r="M1010" s="27">
        <v>44831</v>
      </c>
      <c r="N1010" s="38">
        <v>44868</v>
      </c>
      <c r="O1010" s="26">
        <v>255768.76</v>
      </c>
      <c r="P1010" s="26">
        <v>255768.76</v>
      </c>
      <c r="Q1010" s="26">
        <f t="shared" si="15"/>
        <v>0</v>
      </c>
      <c r="R1010" s="25" t="s">
        <v>107</v>
      </c>
      <c r="S1010" s="25"/>
    </row>
    <row r="1011" spans="1:19" x14ac:dyDescent="0.25">
      <c r="A1011" s="36" t="s">
        <v>3175</v>
      </c>
      <c r="B1011" s="25" t="s">
        <v>3020</v>
      </c>
      <c r="C1011" s="25" t="s">
        <v>115</v>
      </c>
      <c r="D1011" s="25" t="s">
        <v>3348</v>
      </c>
      <c r="E1011" s="37">
        <v>1800016</v>
      </c>
      <c r="F1011" s="25" t="s">
        <v>115</v>
      </c>
      <c r="G1011" s="25" t="s">
        <v>3381</v>
      </c>
      <c r="H1011" s="37">
        <v>322515</v>
      </c>
      <c r="I1011" s="37" t="s">
        <v>3716</v>
      </c>
      <c r="J1011" s="25" t="s">
        <v>106</v>
      </c>
      <c r="K1011" s="25" t="s">
        <v>13</v>
      </c>
      <c r="L1011" s="25" t="s">
        <v>3587</v>
      </c>
      <c r="M1011" s="27">
        <v>44831</v>
      </c>
      <c r="N1011" s="38">
        <v>44868</v>
      </c>
      <c r="O1011" s="26">
        <v>68500</v>
      </c>
      <c r="P1011" s="26">
        <v>68500</v>
      </c>
      <c r="Q1011" s="26">
        <f t="shared" si="15"/>
        <v>0</v>
      </c>
      <c r="R1011" s="25" t="s">
        <v>107</v>
      </c>
      <c r="S1011" s="25"/>
    </row>
    <row r="1012" spans="1:19" x14ac:dyDescent="0.25">
      <c r="A1012" s="36" t="s">
        <v>3176</v>
      </c>
      <c r="B1012" s="25" t="s">
        <v>3021</v>
      </c>
      <c r="C1012" s="25" t="s">
        <v>115</v>
      </c>
      <c r="D1012" s="25" t="s">
        <v>3349</v>
      </c>
      <c r="E1012" s="37">
        <v>1701509</v>
      </c>
      <c r="F1012" s="25" t="s">
        <v>3595</v>
      </c>
      <c r="G1012" s="25" t="s">
        <v>3384</v>
      </c>
      <c r="H1012" s="37" t="s">
        <v>116</v>
      </c>
      <c r="I1012" s="37" t="s">
        <v>3717</v>
      </c>
      <c r="J1012" s="25" t="s">
        <v>106</v>
      </c>
      <c r="K1012" s="25" t="s">
        <v>13</v>
      </c>
      <c r="L1012" s="25" t="s">
        <v>3588</v>
      </c>
      <c r="M1012" s="27">
        <v>44831</v>
      </c>
      <c r="N1012" s="38">
        <v>44840</v>
      </c>
      <c r="O1012" s="26">
        <v>4000000</v>
      </c>
      <c r="P1012" s="26">
        <v>4000000</v>
      </c>
      <c r="Q1012" s="26">
        <f t="shared" si="15"/>
        <v>0</v>
      </c>
      <c r="R1012" s="25" t="s">
        <v>107</v>
      </c>
      <c r="S1012" s="25"/>
    </row>
    <row r="1013" spans="1:19" x14ac:dyDescent="0.25">
      <c r="A1013" s="36" t="s">
        <v>3177</v>
      </c>
      <c r="B1013" s="25" t="s">
        <v>270</v>
      </c>
      <c r="C1013" s="25" t="s">
        <v>3200</v>
      </c>
      <c r="D1013" s="25" t="s">
        <v>3350</v>
      </c>
      <c r="E1013" s="37">
        <v>1702466</v>
      </c>
      <c r="F1013" s="25" t="s">
        <v>3595</v>
      </c>
      <c r="G1013" s="25" t="s">
        <v>3384</v>
      </c>
      <c r="H1013" s="37">
        <v>321587</v>
      </c>
      <c r="I1013" s="37" t="s">
        <v>3718</v>
      </c>
      <c r="J1013" s="25" t="s">
        <v>106</v>
      </c>
      <c r="K1013" s="25" t="s">
        <v>13</v>
      </c>
      <c r="L1013" s="25" t="s">
        <v>3589</v>
      </c>
      <c r="M1013" s="27">
        <v>44834</v>
      </c>
      <c r="N1013" s="38">
        <v>44841</v>
      </c>
      <c r="O1013" s="26">
        <v>1900000</v>
      </c>
      <c r="P1013" s="26">
        <v>1900000</v>
      </c>
      <c r="Q1013" s="26">
        <f t="shared" si="15"/>
        <v>0</v>
      </c>
      <c r="R1013" s="25" t="s">
        <v>107</v>
      </c>
      <c r="S1013" s="25"/>
    </row>
    <row r="1014" spans="1:19" x14ac:dyDescent="0.25">
      <c r="A1014" s="36" t="s">
        <v>3178</v>
      </c>
      <c r="B1014" s="25" t="s">
        <v>14</v>
      </c>
      <c r="C1014" s="25" t="s">
        <v>3200</v>
      </c>
      <c r="D1014" s="25" t="s">
        <v>3351</v>
      </c>
      <c r="E1014" s="37">
        <v>1702246</v>
      </c>
      <c r="F1014" s="25" t="s">
        <v>3595</v>
      </c>
      <c r="G1014" s="25" t="s">
        <v>3384</v>
      </c>
      <c r="H1014" s="37">
        <v>321595</v>
      </c>
      <c r="I1014" s="37" t="s">
        <v>3719</v>
      </c>
      <c r="J1014" s="25" t="s">
        <v>106</v>
      </c>
      <c r="K1014" s="25" t="s">
        <v>13</v>
      </c>
      <c r="L1014" s="25" t="s">
        <v>3589</v>
      </c>
      <c r="M1014" s="27">
        <v>44834</v>
      </c>
      <c r="N1014" s="38">
        <v>44845</v>
      </c>
      <c r="O1014" s="26">
        <v>1700000</v>
      </c>
      <c r="P1014" s="26">
        <v>1700000</v>
      </c>
      <c r="Q1014" s="26">
        <f t="shared" si="15"/>
        <v>0</v>
      </c>
      <c r="R1014" s="25" t="s">
        <v>107</v>
      </c>
      <c r="S1014" s="25"/>
    </row>
    <row r="1015" spans="1:19" x14ac:dyDescent="0.25">
      <c r="A1015" s="36" t="s">
        <v>3179</v>
      </c>
      <c r="B1015" s="25" t="s">
        <v>859</v>
      </c>
      <c r="C1015" s="25" t="s">
        <v>3200</v>
      </c>
      <c r="D1015" s="25" t="s">
        <v>3352</v>
      </c>
      <c r="E1015" s="37">
        <v>1704208</v>
      </c>
      <c r="F1015" s="25" t="s">
        <v>3595</v>
      </c>
      <c r="G1015" s="25" t="s">
        <v>3384</v>
      </c>
      <c r="H1015" s="37">
        <v>321679</v>
      </c>
      <c r="I1015" s="37" t="s">
        <v>3720</v>
      </c>
      <c r="J1015" s="25" t="s">
        <v>106</v>
      </c>
      <c r="K1015" s="25" t="s">
        <v>13</v>
      </c>
      <c r="L1015" s="25" t="s">
        <v>3589</v>
      </c>
      <c r="M1015" s="27">
        <v>44834</v>
      </c>
      <c r="N1015" s="38">
        <v>44841</v>
      </c>
      <c r="O1015" s="26">
        <v>1104717.3999999999</v>
      </c>
      <c r="P1015" s="26">
        <v>1104717.3999999999</v>
      </c>
      <c r="Q1015" s="26">
        <f t="shared" si="15"/>
        <v>0</v>
      </c>
      <c r="R1015" s="25" t="s">
        <v>107</v>
      </c>
      <c r="S1015" s="25"/>
    </row>
    <row r="1016" spans="1:19" x14ac:dyDescent="0.25">
      <c r="A1016" s="36" t="s">
        <v>3180</v>
      </c>
      <c r="B1016" s="25" t="s">
        <v>379</v>
      </c>
      <c r="C1016" s="25" t="s">
        <v>3200</v>
      </c>
      <c r="D1016" s="25" t="s">
        <v>3353</v>
      </c>
      <c r="E1016" s="37">
        <v>1702572</v>
      </c>
      <c r="F1016" s="25" t="s">
        <v>3595</v>
      </c>
      <c r="G1016" s="25" t="s">
        <v>3384</v>
      </c>
      <c r="H1016" s="37">
        <v>321696</v>
      </c>
      <c r="I1016" s="37" t="s">
        <v>3721</v>
      </c>
      <c r="J1016" s="25" t="s">
        <v>106</v>
      </c>
      <c r="K1016" s="25" t="s">
        <v>13</v>
      </c>
      <c r="L1016" s="25" t="s">
        <v>3589</v>
      </c>
      <c r="M1016" s="27">
        <v>44834</v>
      </c>
      <c r="N1016" s="38">
        <v>44841</v>
      </c>
      <c r="O1016" s="26">
        <v>1098300</v>
      </c>
      <c r="P1016" s="26">
        <v>1098300</v>
      </c>
      <c r="Q1016" s="26">
        <f t="shared" si="15"/>
        <v>0</v>
      </c>
      <c r="R1016" s="25" t="s">
        <v>107</v>
      </c>
      <c r="S1016" s="25"/>
    </row>
    <row r="1017" spans="1:19" x14ac:dyDescent="0.25">
      <c r="A1017" s="36" t="s">
        <v>3181</v>
      </c>
      <c r="B1017" s="25" t="s">
        <v>3013</v>
      </c>
      <c r="C1017" s="25" t="s">
        <v>3200</v>
      </c>
      <c r="D1017" s="25" t="s">
        <v>3354</v>
      </c>
      <c r="E1017" s="37">
        <v>1800204</v>
      </c>
      <c r="F1017" s="25" t="s">
        <v>3595</v>
      </c>
      <c r="G1017" s="25" t="s">
        <v>3384</v>
      </c>
      <c r="H1017" s="37">
        <v>321818</v>
      </c>
      <c r="I1017" s="37" t="s">
        <v>3722</v>
      </c>
      <c r="J1017" s="25" t="s">
        <v>106</v>
      </c>
      <c r="K1017" s="25" t="s">
        <v>13</v>
      </c>
      <c r="L1017" s="25" t="s">
        <v>3589</v>
      </c>
      <c r="M1017" s="27">
        <v>44834</v>
      </c>
      <c r="N1017" s="38">
        <v>44844</v>
      </c>
      <c r="O1017" s="26">
        <v>1000000</v>
      </c>
      <c r="P1017" s="26">
        <v>1000000</v>
      </c>
      <c r="Q1017" s="26">
        <f t="shared" si="15"/>
        <v>0</v>
      </c>
      <c r="R1017" s="25" t="s">
        <v>107</v>
      </c>
      <c r="S1017" s="25"/>
    </row>
    <row r="1018" spans="1:19" x14ac:dyDescent="0.25">
      <c r="A1018" s="36" t="s">
        <v>3182</v>
      </c>
      <c r="B1018" s="25" t="s">
        <v>905</v>
      </c>
      <c r="C1018" s="25" t="s">
        <v>3200</v>
      </c>
      <c r="D1018" s="25" t="s">
        <v>3355</v>
      </c>
      <c r="E1018" s="37">
        <v>1800162</v>
      </c>
      <c r="F1018" s="25" t="s">
        <v>3595</v>
      </c>
      <c r="G1018" s="25" t="s">
        <v>3384</v>
      </c>
      <c r="H1018" s="37">
        <v>321899</v>
      </c>
      <c r="I1018" s="37" t="s">
        <v>3723</v>
      </c>
      <c r="J1018" s="25" t="s">
        <v>106</v>
      </c>
      <c r="K1018" s="25" t="s">
        <v>13</v>
      </c>
      <c r="L1018" s="25" t="s">
        <v>3589</v>
      </c>
      <c r="M1018" s="27">
        <v>44834</v>
      </c>
      <c r="N1018" s="38">
        <v>44845</v>
      </c>
      <c r="O1018" s="26">
        <v>260000</v>
      </c>
      <c r="P1018" s="26">
        <v>260000</v>
      </c>
      <c r="Q1018" s="26">
        <f t="shared" si="15"/>
        <v>0</v>
      </c>
      <c r="R1018" s="25" t="s">
        <v>107</v>
      </c>
      <c r="S1018" s="25"/>
    </row>
    <row r="1019" spans="1:19" x14ac:dyDescent="0.25">
      <c r="A1019" s="36" t="s">
        <v>3183</v>
      </c>
      <c r="B1019" s="25" t="s">
        <v>859</v>
      </c>
      <c r="C1019" s="25" t="s">
        <v>3200</v>
      </c>
      <c r="D1019" s="25" t="s">
        <v>3356</v>
      </c>
      <c r="E1019" s="37">
        <v>1704208</v>
      </c>
      <c r="F1019" s="25" t="s">
        <v>3595</v>
      </c>
      <c r="G1019" s="25" t="s">
        <v>3384</v>
      </c>
      <c r="H1019" s="37">
        <v>321906</v>
      </c>
      <c r="I1019" s="37" t="s">
        <v>3724</v>
      </c>
      <c r="J1019" s="25" t="s">
        <v>106</v>
      </c>
      <c r="K1019" s="25" t="s">
        <v>13</v>
      </c>
      <c r="L1019" s="25" t="s">
        <v>3589</v>
      </c>
      <c r="M1019" s="27">
        <v>44834</v>
      </c>
      <c r="N1019" s="38">
        <v>44841</v>
      </c>
      <c r="O1019" s="26">
        <v>320000</v>
      </c>
      <c r="P1019" s="26">
        <v>320000</v>
      </c>
      <c r="Q1019" s="26">
        <f t="shared" si="15"/>
        <v>0</v>
      </c>
      <c r="R1019" s="25" t="s">
        <v>107</v>
      </c>
      <c r="S1019" s="25"/>
    </row>
    <row r="1020" spans="1:19" x14ac:dyDescent="0.25">
      <c r="A1020" s="36" t="s">
        <v>3184</v>
      </c>
      <c r="B1020" s="25" t="s">
        <v>686</v>
      </c>
      <c r="C1020" s="25" t="s">
        <v>3200</v>
      </c>
      <c r="D1020" s="25" t="s">
        <v>3357</v>
      </c>
      <c r="E1020" s="37">
        <v>1704314</v>
      </c>
      <c r="F1020" s="25" t="s">
        <v>3595</v>
      </c>
      <c r="G1020" s="25" t="s">
        <v>3384</v>
      </c>
      <c r="H1020" s="37">
        <v>321911</v>
      </c>
      <c r="I1020" s="37" t="s">
        <v>3725</v>
      </c>
      <c r="J1020" s="25" t="s">
        <v>106</v>
      </c>
      <c r="K1020" s="25" t="s">
        <v>13</v>
      </c>
      <c r="L1020" s="25" t="s">
        <v>3589</v>
      </c>
      <c r="M1020" s="27">
        <v>44834</v>
      </c>
      <c r="N1020" s="38">
        <v>44851</v>
      </c>
      <c r="O1020" s="26">
        <v>1700000</v>
      </c>
      <c r="P1020" s="26">
        <v>1700000</v>
      </c>
      <c r="Q1020" s="26">
        <f t="shared" si="15"/>
        <v>0</v>
      </c>
      <c r="R1020" s="25" t="s">
        <v>107</v>
      </c>
      <c r="S1020" s="25"/>
    </row>
    <row r="1021" spans="1:19" x14ac:dyDescent="0.25">
      <c r="A1021" s="36" t="s">
        <v>3185</v>
      </c>
      <c r="B1021" s="25" t="s">
        <v>3022</v>
      </c>
      <c r="C1021" s="25" t="s">
        <v>3200</v>
      </c>
      <c r="D1021" s="25" t="s">
        <v>3358</v>
      </c>
      <c r="E1021" s="37" t="s">
        <v>3376</v>
      </c>
      <c r="F1021" s="25" t="s">
        <v>3595</v>
      </c>
      <c r="G1021" s="25" t="s">
        <v>3384</v>
      </c>
      <c r="H1021" s="37">
        <v>322008</v>
      </c>
      <c r="I1021" s="37" t="s">
        <v>3726</v>
      </c>
      <c r="J1021" s="25" t="s">
        <v>106</v>
      </c>
      <c r="K1021" s="25" t="s">
        <v>13</v>
      </c>
      <c r="L1021" s="25" t="s">
        <v>3589</v>
      </c>
      <c r="M1021" s="27">
        <v>44834</v>
      </c>
      <c r="N1021" s="38">
        <v>44851</v>
      </c>
      <c r="O1021" s="26">
        <v>1950000</v>
      </c>
      <c r="P1021" s="26">
        <v>1950000</v>
      </c>
      <c r="Q1021" s="26">
        <f t="shared" si="15"/>
        <v>0</v>
      </c>
      <c r="R1021" s="25" t="s">
        <v>107</v>
      </c>
      <c r="S1021" s="25"/>
    </row>
    <row r="1022" spans="1:19" x14ac:dyDescent="0.25">
      <c r="A1022" s="36" t="s">
        <v>3186</v>
      </c>
      <c r="B1022" s="25" t="s">
        <v>291</v>
      </c>
      <c r="C1022" s="25" t="s">
        <v>3200</v>
      </c>
      <c r="D1022" s="25" t="s">
        <v>3359</v>
      </c>
      <c r="E1022" s="37">
        <v>1702574</v>
      </c>
      <c r="F1022" s="25" t="s">
        <v>3595</v>
      </c>
      <c r="G1022" s="25" t="s">
        <v>3384</v>
      </c>
      <c r="H1022" s="37">
        <v>322068</v>
      </c>
      <c r="I1022" s="37" t="s">
        <v>3727</v>
      </c>
      <c r="J1022" s="25" t="s">
        <v>106</v>
      </c>
      <c r="K1022" s="25" t="s">
        <v>13</v>
      </c>
      <c r="L1022" s="25" t="s">
        <v>3589</v>
      </c>
      <c r="M1022" s="27">
        <v>44834</v>
      </c>
      <c r="N1022" s="38">
        <v>44841</v>
      </c>
      <c r="O1022" s="26">
        <v>1700000</v>
      </c>
      <c r="P1022" s="26">
        <v>1700000</v>
      </c>
      <c r="Q1022" s="26">
        <f t="shared" si="15"/>
        <v>0</v>
      </c>
      <c r="R1022" s="25" t="s">
        <v>107</v>
      </c>
      <c r="S1022" s="25"/>
    </row>
    <row r="1023" spans="1:19" x14ac:dyDescent="0.25">
      <c r="A1023" s="36" t="s">
        <v>3187</v>
      </c>
      <c r="B1023" s="25" t="s">
        <v>3017</v>
      </c>
      <c r="C1023" s="25" t="s">
        <v>3200</v>
      </c>
      <c r="D1023" s="25" t="s">
        <v>3360</v>
      </c>
      <c r="E1023" s="37">
        <v>1703668</v>
      </c>
      <c r="F1023" s="25" t="s">
        <v>3595</v>
      </c>
      <c r="G1023" s="25" t="s">
        <v>3384</v>
      </c>
      <c r="H1023" s="37">
        <v>322074</v>
      </c>
      <c r="I1023" s="37" t="s">
        <v>3728</v>
      </c>
      <c r="J1023" s="25" t="s">
        <v>106</v>
      </c>
      <c r="K1023" s="25" t="s">
        <v>13</v>
      </c>
      <c r="L1023" s="25" t="s">
        <v>3589</v>
      </c>
      <c r="M1023" s="27">
        <v>44834</v>
      </c>
      <c r="N1023" s="38">
        <v>44844</v>
      </c>
      <c r="O1023" s="26">
        <v>350000</v>
      </c>
      <c r="P1023" s="26">
        <v>350000</v>
      </c>
      <c r="Q1023" s="26">
        <f t="shared" si="15"/>
        <v>0</v>
      </c>
      <c r="R1023" s="25" t="s">
        <v>107</v>
      </c>
      <c r="S1023" s="25"/>
    </row>
    <row r="1024" spans="1:19" x14ac:dyDescent="0.25">
      <c r="A1024" s="36" t="s">
        <v>3188</v>
      </c>
      <c r="B1024" s="25" t="s">
        <v>3023</v>
      </c>
      <c r="C1024" s="25" t="s">
        <v>3200</v>
      </c>
      <c r="D1024" s="25" t="s">
        <v>3361</v>
      </c>
      <c r="E1024" s="37">
        <v>1702082</v>
      </c>
      <c r="F1024" s="25" t="s">
        <v>3595</v>
      </c>
      <c r="G1024" s="25" t="s">
        <v>3384</v>
      </c>
      <c r="H1024" s="37">
        <v>322133</v>
      </c>
      <c r="I1024" s="37" t="s">
        <v>3729</v>
      </c>
      <c r="J1024" s="25" t="s">
        <v>106</v>
      </c>
      <c r="K1024" s="25" t="s">
        <v>13</v>
      </c>
      <c r="L1024" s="25" t="s">
        <v>3589</v>
      </c>
      <c r="M1024" s="27">
        <v>44834</v>
      </c>
      <c r="N1024" s="38">
        <v>44840</v>
      </c>
      <c r="O1024" s="26">
        <v>1700000</v>
      </c>
      <c r="P1024" s="26">
        <v>1700000</v>
      </c>
      <c r="Q1024" s="26">
        <f t="shared" si="15"/>
        <v>0</v>
      </c>
      <c r="R1024" s="25" t="s">
        <v>107</v>
      </c>
      <c r="S1024" s="25"/>
    </row>
    <row r="1025" spans="1:19" x14ac:dyDescent="0.25">
      <c r="A1025" s="36" t="s">
        <v>3189</v>
      </c>
      <c r="B1025" s="25" t="s">
        <v>822</v>
      </c>
      <c r="C1025" s="25" t="s">
        <v>3200</v>
      </c>
      <c r="D1025" s="25" t="s">
        <v>3362</v>
      </c>
      <c r="E1025" s="37">
        <v>1701599</v>
      </c>
      <c r="F1025" s="25" t="s">
        <v>3595</v>
      </c>
      <c r="G1025" s="25" t="s">
        <v>3384</v>
      </c>
      <c r="H1025" s="37">
        <v>322162</v>
      </c>
      <c r="I1025" s="37" t="s">
        <v>3730</v>
      </c>
      <c r="J1025" s="25" t="s">
        <v>106</v>
      </c>
      <c r="K1025" s="25" t="s">
        <v>13</v>
      </c>
      <c r="L1025" s="25" t="s">
        <v>3589</v>
      </c>
      <c r="M1025" s="27">
        <v>44834</v>
      </c>
      <c r="N1025" s="38">
        <v>44844</v>
      </c>
      <c r="O1025" s="26">
        <v>1600000</v>
      </c>
      <c r="P1025" s="26">
        <v>1600000</v>
      </c>
      <c r="Q1025" s="26">
        <f t="shared" si="15"/>
        <v>0</v>
      </c>
      <c r="R1025" s="25" t="s">
        <v>107</v>
      </c>
      <c r="S1025" s="25"/>
    </row>
    <row r="1026" spans="1:19" x14ac:dyDescent="0.25">
      <c r="A1026" s="36" t="s">
        <v>3190</v>
      </c>
      <c r="B1026" s="25" t="s">
        <v>3024</v>
      </c>
      <c r="C1026" s="25" t="s">
        <v>3200</v>
      </c>
      <c r="D1026" s="25" t="s">
        <v>3363</v>
      </c>
      <c r="E1026" s="37" t="s">
        <v>3377</v>
      </c>
      <c r="F1026" s="25" t="s">
        <v>3595</v>
      </c>
      <c r="G1026" s="25" t="s">
        <v>3384</v>
      </c>
      <c r="H1026" s="37">
        <v>322167</v>
      </c>
      <c r="I1026" s="37" t="s">
        <v>3731</v>
      </c>
      <c r="J1026" s="25" t="s">
        <v>106</v>
      </c>
      <c r="K1026" s="25" t="s">
        <v>13</v>
      </c>
      <c r="L1026" s="25" t="s">
        <v>3589</v>
      </c>
      <c r="M1026" s="27">
        <v>44834</v>
      </c>
      <c r="N1026" s="38">
        <v>44845</v>
      </c>
      <c r="O1026" s="26">
        <v>0</v>
      </c>
      <c r="P1026" s="26">
        <v>0</v>
      </c>
      <c r="Q1026" s="26">
        <f t="shared" si="15"/>
        <v>0</v>
      </c>
      <c r="R1026" s="25" t="s">
        <v>2975</v>
      </c>
      <c r="S1026" s="25"/>
    </row>
    <row r="1027" spans="1:19" x14ac:dyDescent="0.25">
      <c r="A1027" s="36" t="s">
        <v>3191</v>
      </c>
      <c r="B1027" s="25" t="s">
        <v>379</v>
      </c>
      <c r="C1027" s="25" t="s">
        <v>3200</v>
      </c>
      <c r="D1027" s="25" t="s">
        <v>3364</v>
      </c>
      <c r="E1027" s="37">
        <v>1702572</v>
      </c>
      <c r="F1027" s="25" t="s">
        <v>3595</v>
      </c>
      <c r="G1027" s="25" t="s">
        <v>3384</v>
      </c>
      <c r="H1027" s="37">
        <v>322327</v>
      </c>
      <c r="I1027" s="37" t="s">
        <v>3732</v>
      </c>
      <c r="J1027" s="25" t="s">
        <v>106</v>
      </c>
      <c r="K1027" s="25" t="s">
        <v>13</v>
      </c>
      <c r="L1027" s="25" t="s">
        <v>3589</v>
      </c>
      <c r="M1027" s="27">
        <v>44834</v>
      </c>
      <c r="N1027" s="38">
        <v>44841</v>
      </c>
      <c r="O1027" s="26">
        <v>1700000</v>
      </c>
      <c r="P1027" s="26">
        <v>1700000</v>
      </c>
      <c r="Q1027" s="26">
        <f t="shared" si="15"/>
        <v>0</v>
      </c>
      <c r="R1027" s="25" t="s">
        <v>107</v>
      </c>
      <c r="S1027" s="25"/>
    </row>
    <row r="1028" spans="1:19" x14ac:dyDescent="0.25">
      <c r="A1028" s="36" t="s">
        <v>3192</v>
      </c>
      <c r="B1028" s="25" t="s">
        <v>822</v>
      </c>
      <c r="C1028" s="25" t="s">
        <v>3200</v>
      </c>
      <c r="D1028" s="25" t="s">
        <v>3365</v>
      </c>
      <c r="E1028" s="37">
        <v>1701599</v>
      </c>
      <c r="F1028" s="25" t="s">
        <v>3595</v>
      </c>
      <c r="G1028" s="25" t="s">
        <v>3384</v>
      </c>
      <c r="H1028" s="37">
        <v>322333</v>
      </c>
      <c r="I1028" s="37" t="s">
        <v>3733</v>
      </c>
      <c r="J1028" s="25" t="s">
        <v>106</v>
      </c>
      <c r="K1028" s="25" t="s">
        <v>13</v>
      </c>
      <c r="L1028" s="25" t="s">
        <v>3589</v>
      </c>
      <c r="M1028" s="27">
        <v>44834</v>
      </c>
      <c r="N1028" s="38">
        <v>44841</v>
      </c>
      <c r="O1028" s="26">
        <v>1700000</v>
      </c>
      <c r="P1028" s="26">
        <v>1700000</v>
      </c>
      <c r="Q1028" s="26">
        <f t="shared" si="15"/>
        <v>0</v>
      </c>
      <c r="R1028" s="25" t="s">
        <v>107</v>
      </c>
      <c r="S1028" s="25"/>
    </row>
    <row r="1029" spans="1:19" x14ac:dyDescent="0.25">
      <c r="A1029" s="36" t="s">
        <v>3193</v>
      </c>
      <c r="B1029" s="25" t="s">
        <v>252</v>
      </c>
      <c r="C1029" s="25" t="s">
        <v>3200</v>
      </c>
      <c r="D1029" s="25" t="s">
        <v>3366</v>
      </c>
      <c r="E1029" s="37">
        <v>1703107</v>
      </c>
      <c r="F1029" s="25" t="s">
        <v>3595</v>
      </c>
      <c r="G1029" s="25" t="s">
        <v>3384</v>
      </c>
      <c r="H1029" s="37">
        <v>322409</v>
      </c>
      <c r="I1029" s="37" t="s">
        <v>3734</v>
      </c>
      <c r="J1029" s="25" t="s">
        <v>106</v>
      </c>
      <c r="K1029" s="25" t="s">
        <v>13</v>
      </c>
      <c r="L1029" s="25" t="s">
        <v>3589</v>
      </c>
      <c r="M1029" s="27">
        <v>44834</v>
      </c>
      <c r="N1029" s="38">
        <v>44844</v>
      </c>
      <c r="O1029" s="26">
        <v>1080276</v>
      </c>
      <c r="P1029" s="26">
        <v>1080276</v>
      </c>
      <c r="Q1029" s="26">
        <f t="shared" si="15"/>
        <v>0</v>
      </c>
      <c r="R1029" s="25" t="s">
        <v>107</v>
      </c>
      <c r="S1029" s="25"/>
    </row>
    <row r="1030" spans="1:19" x14ac:dyDescent="0.25">
      <c r="A1030" s="36" t="s">
        <v>3194</v>
      </c>
      <c r="B1030" s="25" t="s">
        <v>3025</v>
      </c>
      <c r="C1030" s="25" t="s">
        <v>3200</v>
      </c>
      <c r="D1030" s="25" t="s">
        <v>3367</v>
      </c>
      <c r="E1030" s="37">
        <v>1800703</v>
      </c>
      <c r="F1030" s="25" t="s">
        <v>3595</v>
      </c>
      <c r="G1030" s="25" t="s">
        <v>3384</v>
      </c>
      <c r="H1030" s="37">
        <v>322426</v>
      </c>
      <c r="I1030" s="37" t="s">
        <v>3735</v>
      </c>
      <c r="J1030" s="25" t="s">
        <v>106</v>
      </c>
      <c r="K1030" s="25" t="s">
        <v>13</v>
      </c>
      <c r="L1030" s="25" t="s">
        <v>3589</v>
      </c>
      <c r="M1030" s="27">
        <v>44834</v>
      </c>
      <c r="N1030" s="38">
        <v>44844</v>
      </c>
      <c r="O1030" s="26">
        <v>0</v>
      </c>
      <c r="P1030" s="26">
        <v>0</v>
      </c>
      <c r="Q1030" s="26">
        <f t="shared" ref="Q1030:Q1049" si="16">O1030-P1030</f>
        <v>0</v>
      </c>
      <c r="R1030" s="25" t="s">
        <v>2975</v>
      </c>
      <c r="S1030" s="25"/>
    </row>
    <row r="1031" spans="1:19" x14ac:dyDescent="0.25">
      <c r="A1031" s="36" t="s">
        <v>3195</v>
      </c>
      <c r="B1031" s="25" t="s">
        <v>3026</v>
      </c>
      <c r="C1031" s="25" t="s">
        <v>21</v>
      </c>
      <c r="D1031" s="25" t="s">
        <v>3368</v>
      </c>
      <c r="E1031" s="37">
        <v>2200121</v>
      </c>
      <c r="F1031" s="25" t="s">
        <v>2981</v>
      </c>
      <c r="G1031" s="25" t="s">
        <v>3379</v>
      </c>
      <c r="H1031" s="37">
        <v>322533</v>
      </c>
      <c r="I1031" s="37" t="s">
        <v>3736</v>
      </c>
      <c r="J1031" s="25" t="s">
        <v>106</v>
      </c>
      <c r="K1031" s="25" t="s">
        <v>13</v>
      </c>
      <c r="L1031" s="25" t="s">
        <v>3590</v>
      </c>
      <c r="M1031" s="27">
        <v>44834</v>
      </c>
      <c r="N1031" s="38">
        <v>44845</v>
      </c>
      <c r="O1031" s="26">
        <v>1647360</v>
      </c>
      <c r="P1031" s="26">
        <v>1647360</v>
      </c>
      <c r="Q1031" s="26">
        <f t="shared" si="16"/>
        <v>0</v>
      </c>
      <c r="R1031" s="25" t="s">
        <v>107</v>
      </c>
      <c r="S1031" s="25"/>
    </row>
    <row r="1032" spans="1:19" x14ac:dyDescent="0.25">
      <c r="A1032" s="36" t="s">
        <v>3196</v>
      </c>
      <c r="B1032" s="25" t="s">
        <v>3017</v>
      </c>
      <c r="C1032" s="25" t="s">
        <v>115</v>
      </c>
      <c r="D1032" s="25" t="s">
        <v>3369</v>
      </c>
      <c r="E1032" s="37">
        <v>1703668</v>
      </c>
      <c r="F1032" s="25" t="s">
        <v>115</v>
      </c>
      <c r="G1032" s="25" t="s">
        <v>3381</v>
      </c>
      <c r="H1032" s="37">
        <v>321540</v>
      </c>
      <c r="I1032" s="37" t="s">
        <v>3737</v>
      </c>
      <c r="J1032" s="25" t="s">
        <v>106</v>
      </c>
      <c r="K1032" s="25" t="s">
        <v>13</v>
      </c>
      <c r="L1032" s="25" t="s">
        <v>3591</v>
      </c>
      <c r="M1032" s="27">
        <v>44834</v>
      </c>
      <c r="N1032" s="38">
        <v>44851</v>
      </c>
      <c r="O1032" s="26">
        <v>1140383.8</v>
      </c>
      <c r="P1032" s="26">
        <v>1140383.8</v>
      </c>
      <c r="Q1032" s="26">
        <f t="shared" si="16"/>
        <v>0</v>
      </c>
      <c r="R1032" s="25" t="s">
        <v>107</v>
      </c>
      <c r="S1032" s="25"/>
    </row>
    <row r="1033" spans="1:19" x14ac:dyDescent="0.25">
      <c r="A1033" s="36" t="s">
        <v>3662</v>
      </c>
      <c r="B1033" s="25" t="s">
        <v>3652</v>
      </c>
      <c r="C1033" s="25" t="s">
        <v>115</v>
      </c>
      <c r="D1033" s="25" t="s">
        <v>3681</v>
      </c>
      <c r="E1033" s="37">
        <v>1704060</v>
      </c>
      <c r="F1033" s="25" t="s">
        <v>115</v>
      </c>
      <c r="G1033" s="25" t="s">
        <v>3381</v>
      </c>
      <c r="H1033" s="37">
        <v>322528</v>
      </c>
      <c r="I1033" s="37" t="s">
        <v>3738</v>
      </c>
      <c r="J1033" s="25" t="s">
        <v>106</v>
      </c>
      <c r="K1033" s="25" t="s">
        <v>13</v>
      </c>
      <c r="L1033" s="25" t="s">
        <v>3750</v>
      </c>
      <c r="M1033" s="27">
        <v>44844</v>
      </c>
      <c r="N1033" s="38">
        <v>44853</v>
      </c>
      <c r="O1033" s="26">
        <v>138751</v>
      </c>
      <c r="P1033" s="26">
        <v>138751</v>
      </c>
      <c r="Q1033" s="26">
        <f t="shared" si="16"/>
        <v>0</v>
      </c>
      <c r="R1033" s="25" t="s">
        <v>107</v>
      </c>
      <c r="S1033" s="25"/>
    </row>
    <row r="1034" spans="1:19" x14ac:dyDescent="0.25">
      <c r="A1034" s="36" t="s">
        <v>3663</v>
      </c>
      <c r="B1034" s="25" t="s">
        <v>893</v>
      </c>
      <c r="C1034" s="25" t="s">
        <v>2091</v>
      </c>
      <c r="D1034" s="25" t="s">
        <v>3682</v>
      </c>
      <c r="E1034" s="37">
        <v>1700016</v>
      </c>
      <c r="F1034" s="25" t="s">
        <v>2981</v>
      </c>
      <c r="G1034" s="25" t="s">
        <v>3378</v>
      </c>
      <c r="H1034" s="37" t="s">
        <v>3698</v>
      </c>
      <c r="I1034" s="37" t="s">
        <v>116</v>
      </c>
      <c r="J1034" s="25" t="s">
        <v>106</v>
      </c>
      <c r="K1034" s="25" t="s">
        <v>13</v>
      </c>
      <c r="L1034" s="25" t="s">
        <v>3751</v>
      </c>
      <c r="M1034" s="27">
        <v>44846</v>
      </c>
      <c r="N1034" s="38">
        <v>43721</v>
      </c>
      <c r="O1034" s="26">
        <v>224102.79</v>
      </c>
      <c r="P1034" s="26">
        <v>224102.79</v>
      </c>
      <c r="Q1034" s="26">
        <f t="shared" si="16"/>
        <v>0</v>
      </c>
      <c r="R1034" s="25" t="s">
        <v>107</v>
      </c>
      <c r="S1034" s="25"/>
    </row>
    <row r="1035" spans="1:19" x14ac:dyDescent="0.25">
      <c r="A1035" s="36" t="s">
        <v>3664</v>
      </c>
      <c r="B1035" s="25" t="s">
        <v>893</v>
      </c>
      <c r="C1035" s="25" t="s">
        <v>2091</v>
      </c>
      <c r="D1035" s="25" t="s">
        <v>3683</v>
      </c>
      <c r="E1035" s="37">
        <v>1700016</v>
      </c>
      <c r="F1035" s="25" t="s">
        <v>2981</v>
      </c>
      <c r="G1035" s="25" t="s">
        <v>3378</v>
      </c>
      <c r="H1035" s="37" t="s">
        <v>3699</v>
      </c>
      <c r="I1035" s="37" t="s">
        <v>116</v>
      </c>
      <c r="J1035" s="25" t="s">
        <v>106</v>
      </c>
      <c r="K1035" s="25" t="s">
        <v>13</v>
      </c>
      <c r="L1035" s="25" t="s">
        <v>3751</v>
      </c>
      <c r="M1035" s="27">
        <v>44846</v>
      </c>
      <c r="N1035" s="38">
        <v>43733</v>
      </c>
      <c r="O1035" s="26">
        <v>2022582.05</v>
      </c>
      <c r="P1035" s="26">
        <v>2022582.05</v>
      </c>
      <c r="Q1035" s="26">
        <f t="shared" si="16"/>
        <v>0</v>
      </c>
      <c r="R1035" s="25" t="s">
        <v>107</v>
      </c>
      <c r="S1035" s="25"/>
    </row>
    <row r="1036" spans="1:19" x14ac:dyDescent="0.25">
      <c r="A1036" s="36" t="s">
        <v>3665</v>
      </c>
      <c r="B1036" s="25" t="s">
        <v>893</v>
      </c>
      <c r="C1036" s="25" t="s">
        <v>2091</v>
      </c>
      <c r="D1036" s="25" t="s">
        <v>3684</v>
      </c>
      <c r="E1036" s="37">
        <v>1700016</v>
      </c>
      <c r="F1036" s="25" t="s">
        <v>2981</v>
      </c>
      <c r="G1036" s="25" t="s">
        <v>3378</v>
      </c>
      <c r="H1036" s="37" t="s">
        <v>3700</v>
      </c>
      <c r="I1036" s="37" t="s">
        <v>116</v>
      </c>
      <c r="J1036" s="25" t="s">
        <v>106</v>
      </c>
      <c r="K1036" s="25" t="s">
        <v>13</v>
      </c>
      <c r="L1036" s="25" t="s">
        <v>3751</v>
      </c>
      <c r="M1036" s="27">
        <v>44846</v>
      </c>
      <c r="N1036" s="38">
        <v>43721</v>
      </c>
      <c r="O1036" s="26">
        <v>552385.66</v>
      </c>
      <c r="P1036" s="26">
        <v>552385.66</v>
      </c>
      <c r="Q1036" s="26">
        <f t="shared" si="16"/>
        <v>0</v>
      </c>
      <c r="R1036" s="25" t="s">
        <v>107</v>
      </c>
      <c r="S1036" s="25"/>
    </row>
    <row r="1037" spans="1:19" x14ac:dyDescent="0.25">
      <c r="A1037" s="36" t="s">
        <v>3666</v>
      </c>
      <c r="B1037" s="25" t="s">
        <v>893</v>
      </c>
      <c r="C1037" s="25" t="s">
        <v>2091</v>
      </c>
      <c r="D1037" s="25" t="s">
        <v>3685</v>
      </c>
      <c r="E1037" s="37">
        <v>1700016</v>
      </c>
      <c r="F1037" s="25" t="s">
        <v>2981</v>
      </c>
      <c r="G1037" s="25" t="s">
        <v>3378</v>
      </c>
      <c r="H1037" s="37" t="s">
        <v>3701</v>
      </c>
      <c r="I1037" s="37" t="s">
        <v>116</v>
      </c>
      <c r="J1037" s="25" t="s">
        <v>106</v>
      </c>
      <c r="K1037" s="25" t="s">
        <v>13</v>
      </c>
      <c r="L1037" s="25" t="s">
        <v>3751</v>
      </c>
      <c r="M1037" s="27">
        <v>44846</v>
      </c>
      <c r="N1037" s="38">
        <v>43721</v>
      </c>
      <c r="O1037" s="26">
        <v>515937.65</v>
      </c>
      <c r="P1037" s="26">
        <v>515937.65</v>
      </c>
      <c r="Q1037" s="26">
        <f t="shared" si="16"/>
        <v>0</v>
      </c>
      <c r="R1037" s="25" t="s">
        <v>107</v>
      </c>
      <c r="S1037" s="25"/>
    </row>
    <row r="1038" spans="1:19" x14ac:dyDescent="0.25">
      <c r="A1038" s="36" t="s">
        <v>3667</v>
      </c>
      <c r="B1038" s="25" t="s">
        <v>893</v>
      </c>
      <c r="C1038" s="25" t="s">
        <v>2091</v>
      </c>
      <c r="D1038" s="25" t="s">
        <v>3686</v>
      </c>
      <c r="E1038" s="37">
        <v>1700016</v>
      </c>
      <c r="F1038" s="25" t="s">
        <v>2981</v>
      </c>
      <c r="G1038" s="25" t="s">
        <v>3378</v>
      </c>
      <c r="H1038" s="37" t="s">
        <v>3702</v>
      </c>
      <c r="I1038" s="37" t="s">
        <v>116</v>
      </c>
      <c r="J1038" s="25" t="s">
        <v>106</v>
      </c>
      <c r="K1038" s="25" t="s">
        <v>13</v>
      </c>
      <c r="L1038" s="25" t="s">
        <v>3751</v>
      </c>
      <c r="M1038" s="27">
        <v>44846</v>
      </c>
      <c r="N1038" s="38">
        <v>43721</v>
      </c>
      <c r="O1038" s="26">
        <v>372152.26</v>
      </c>
      <c r="P1038" s="26">
        <v>372152.26</v>
      </c>
      <c r="Q1038" s="26">
        <f t="shared" si="16"/>
        <v>0</v>
      </c>
      <c r="R1038" s="25" t="s">
        <v>107</v>
      </c>
      <c r="S1038" s="25"/>
    </row>
    <row r="1039" spans="1:19" x14ac:dyDescent="0.25">
      <c r="A1039" s="36" t="s">
        <v>3668</v>
      </c>
      <c r="B1039" s="25" t="s">
        <v>3653</v>
      </c>
      <c r="C1039" s="25" t="s">
        <v>115</v>
      </c>
      <c r="D1039" s="25" t="s">
        <v>3687</v>
      </c>
      <c r="E1039" s="37">
        <v>2000499</v>
      </c>
      <c r="F1039" s="25" t="s">
        <v>115</v>
      </c>
      <c r="G1039" s="25" t="s">
        <v>3381</v>
      </c>
      <c r="H1039" s="37">
        <v>322561</v>
      </c>
      <c r="I1039" s="37" t="s">
        <v>3739</v>
      </c>
      <c r="J1039" s="25" t="s">
        <v>106</v>
      </c>
      <c r="K1039" s="25" t="s">
        <v>13</v>
      </c>
      <c r="L1039" s="25" t="s">
        <v>3752</v>
      </c>
      <c r="M1039" s="27">
        <v>44846</v>
      </c>
      <c r="N1039" s="38">
        <v>44852</v>
      </c>
      <c r="O1039" s="26">
        <v>7800000</v>
      </c>
      <c r="P1039" s="26">
        <v>7800000</v>
      </c>
      <c r="Q1039" s="26">
        <f t="shared" si="16"/>
        <v>0</v>
      </c>
      <c r="R1039" s="25" t="s">
        <v>107</v>
      </c>
      <c r="S1039" s="25"/>
    </row>
    <row r="1040" spans="1:19" x14ac:dyDescent="0.25">
      <c r="A1040" s="36" t="s">
        <v>3669</v>
      </c>
      <c r="B1040" s="25" t="s">
        <v>3654</v>
      </c>
      <c r="C1040" s="25" t="s">
        <v>115</v>
      </c>
      <c r="D1040" s="25" t="s">
        <v>3688</v>
      </c>
      <c r="E1040" s="37">
        <v>2000851</v>
      </c>
      <c r="F1040" s="25" t="s">
        <v>115</v>
      </c>
      <c r="G1040" s="25" t="s">
        <v>3381</v>
      </c>
      <c r="H1040" s="37">
        <v>322518</v>
      </c>
      <c r="I1040" s="37" t="s">
        <v>3740</v>
      </c>
      <c r="J1040" s="25" t="s">
        <v>106</v>
      </c>
      <c r="K1040" s="25" t="s">
        <v>13</v>
      </c>
      <c r="L1040" s="25" t="s">
        <v>3753</v>
      </c>
      <c r="M1040" s="27">
        <v>44848</v>
      </c>
      <c r="N1040" s="38">
        <v>44859</v>
      </c>
      <c r="O1040" s="26">
        <v>300000</v>
      </c>
      <c r="P1040" s="26">
        <v>300000</v>
      </c>
      <c r="Q1040" s="26">
        <f t="shared" si="16"/>
        <v>0</v>
      </c>
      <c r="R1040" s="25" t="s">
        <v>107</v>
      </c>
      <c r="S1040" s="25"/>
    </row>
    <row r="1041" spans="1:19" x14ac:dyDescent="0.25">
      <c r="A1041" s="36" t="s">
        <v>3670</v>
      </c>
      <c r="B1041" s="25" t="s">
        <v>3655</v>
      </c>
      <c r="C1041" s="25" t="s">
        <v>115</v>
      </c>
      <c r="D1041" s="25" t="s">
        <v>3689</v>
      </c>
      <c r="E1041" s="37">
        <v>1704119</v>
      </c>
      <c r="F1041" s="25" t="s">
        <v>115</v>
      </c>
      <c r="G1041" s="25" t="s">
        <v>3381</v>
      </c>
      <c r="H1041" s="37">
        <v>322523</v>
      </c>
      <c r="I1041" s="37" t="s">
        <v>3741</v>
      </c>
      <c r="J1041" s="25" t="s">
        <v>106</v>
      </c>
      <c r="K1041" s="25" t="s">
        <v>13</v>
      </c>
      <c r="L1041" s="25" t="s">
        <v>3754</v>
      </c>
      <c r="M1041" s="27">
        <v>44848</v>
      </c>
      <c r="N1041" s="38">
        <v>44858</v>
      </c>
      <c r="O1041" s="26">
        <v>120000</v>
      </c>
      <c r="P1041" s="26">
        <v>120000</v>
      </c>
      <c r="Q1041" s="26">
        <f t="shared" si="16"/>
        <v>0</v>
      </c>
      <c r="R1041" s="25" t="s">
        <v>107</v>
      </c>
      <c r="S1041" s="25"/>
    </row>
    <row r="1042" spans="1:19" x14ac:dyDescent="0.25">
      <c r="A1042" s="36" t="s">
        <v>3671</v>
      </c>
      <c r="B1042" s="25" t="s">
        <v>3656</v>
      </c>
      <c r="C1042" s="25" t="s">
        <v>21</v>
      </c>
      <c r="D1042" s="25" t="s">
        <v>3690</v>
      </c>
      <c r="E1042" s="37">
        <v>2200215</v>
      </c>
      <c r="F1042" s="25" t="s">
        <v>2981</v>
      </c>
      <c r="G1042" s="25" t="s">
        <v>3379</v>
      </c>
      <c r="H1042" s="37">
        <v>322572</v>
      </c>
      <c r="I1042" s="37" t="s">
        <v>3742</v>
      </c>
      <c r="J1042" s="25" t="s">
        <v>106</v>
      </c>
      <c r="K1042" s="25" t="s">
        <v>13</v>
      </c>
      <c r="L1042" s="25" t="s">
        <v>3755</v>
      </c>
      <c r="M1042" s="27">
        <v>44848</v>
      </c>
      <c r="N1042" s="38">
        <v>44859</v>
      </c>
      <c r="O1042" s="26">
        <v>1340983</v>
      </c>
      <c r="P1042" s="26">
        <v>1340983</v>
      </c>
      <c r="Q1042" s="26">
        <f t="shared" si="16"/>
        <v>0</v>
      </c>
      <c r="R1042" s="25" t="s">
        <v>107</v>
      </c>
      <c r="S1042" s="25"/>
    </row>
    <row r="1043" spans="1:19" x14ac:dyDescent="0.25">
      <c r="A1043" s="36" t="s">
        <v>3672</v>
      </c>
      <c r="B1043" s="25" t="s">
        <v>3657</v>
      </c>
      <c r="C1043" s="25" t="s">
        <v>115</v>
      </c>
      <c r="D1043" s="25" t="s">
        <v>3691</v>
      </c>
      <c r="E1043" s="37">
        <v>1800603</v>
      </c>
      <c r="F1043" s="25" t="s">
        <v>115</v>
      </c>
      <c r="G1043" s="25" t="s">
        <v>3381</v>
      </c>
      <c r="H1043" s="37">
        <v>322557</v>
      </c>
      <c r="I1043" s="37" t="s">
        <v>3743</v>
      </c>
      <c r="J1043" s="25" t="s">
        <v>106</v>
      </c>
      <c r="K1043" s="25" t="s">
        <v>13</v>
      </c>
      <c r="L1043" s="25" t="s">
        <v>3756</v>
      </c>
      <c r="M1043" s="27">
        <v>44848</v>
      </c>
      <c r="N1043" s="38">
        <v>44855</v>
      </c>
      <c r="O1043" s="26">
        <v>182000</v>
      </c>
      <c r="P1043" s="26">
        <v>182000</v>
      </c>
      <c r="Q1043" s="26">
        <f t="shared" si="16"/>
        <v>0</v>
      </c>
      <c r="R1043" s="25" t="s">
        <v>107</v>
      </c>
      <c r="S1043" s="25"/>
    </row>
    <row r="1044" spans="1:19" x14ac:dyDescent="0.25">
      <c r="A1044" s="36" t="s">
        <v>3673</v>
      </c>
      <c r="B1044" s="25" t="s">
        <v>3658</v>
      </c>
      <c r="C1044" s="25" t="s">
        <v>115</v>
      </c>
      <c r="D1044" s="25" t="s">
        <v>3692</v>
      </c>
      <c r="E1044" s="37" t="s">
        <v>150</v>
      </c>
      <c r="F1044" s="25" t="s">
        <v>115</v>
      </c>
      <c r="G1044" s="25" t="s">
        <v>3381</v>
      </c>
      <c r="H1044" s="37">
        <v>322531</v>
      </c>
      <c r="I1044" s="37" t="s">
        <v>3744</v>
      </c>
      <c r="J1044" s="25" t="s">
        <v>106</v>
      </c>
      <c r="K1044" s="25" t="s">
        <v>13</v>
      </c>
      <c r="L1044" s="25" t="s">
        <v>3757</v>
      </c>
      <c r="M1044" s="27">
        <v>44848</v>
      </c>
      <c r="N1044" s="38">
        <v>44861</v>
      </c>
      <c r="O1044" s="26">
        <v>20000000</v>
      </c>
      <c r="P1044" s="26">
        <v>20000000</v>
      </c>
      <c r="Q1044" s="26">
        <f t="shared" si="16"/>
        <v>0</v>
      </c>
      <c r="R1044" s="25" t="s">
        <v>107</v>
      </c>
      <c r="S1044" s="25"/>
    </row>
    <row r="1045" spans="1:19" x14ac:dyDescent="0.25">
      <c r="A1045" s="36" t="s">
        <v>3674</v>
      </c>
      <c r="B1045" s="25" t="s">
        <v>3659</v>
      </c>
      <c r="C1045" s="25" t="s">
        <v>21</v>
      </c>
      <c r="D1045" s="25" t="s">
        <v>3693</v>
      </c>
      <c r="E1045" s="37">
        <v>1800183</v>
      </c>
      <c r="F1045" s="25" t="s">
        <v>3595</v>
      </c>
      <c r="G1045" s="25" t="s">
        <v>3384</v>
      </c>
      <c r="H1045" s="37" t="s">
        <v>116</v>
      </c>
      <c r="I1045" s="37" t="s">
        <v>3745</v>
      </c>
      <c r="J1045" s="25" t="s">
        <v>106</v>
      </c>
      <c r="K1045" s="25" t="s">
        <v>13</v>
      </c>
      <c r="L1045" s="25" t="s">
        <v>3758</v>
      </c>
      <c r="M1045" s="27">
        <v>44848</v>
      </c>
      <c r="N1045" s="38">
        <v>44853</v>
      </c>
      <c r="O1045" s="26">
        <v>640000</v>
      </c>
      <c r="P1045" s="26">
        <v>640000</v>
      </c>
      <c r="Q1045" s="26">
        <f t="shared" si="16"/>
        <v>0</v>
      </c>
      <c r="R1045" s="25" t="s">
        <v>107</v>
      </c>
      <c r="S1045" s="25"/>
    </row>
    <row r="1046" spans="1:19" x14ac:dyDescent="0.25">
      <c r="A1046" s="36" t="s">
        <v>3675</v>
      </c>
      <c r="B1046" s="25" t="s">
        <v>3660</v>
      </c>
      <c r="C1046" s="25" t="s">
        <v>115</v>
      </c>
      <c r="D1046" s="25" t="s">
        <v>3694</v>
      </c>
      <c r="E1046" s="37">
        <v>1702466</v>
      </c>
      <c r="F1046" s="25" t="s">
        <v>115</v>
      </c>
      <c r="G1046" s="25" t="s">
        <v>115</v>
      </c>
      <c r="H1046" s="37">
        <v>322520</v>
      </c>
      <c r="I1046" s="37" t="s">
        <v>3746</v>
      </c>
      <c r="J1046" s="25" t="s">
        <v>106</v>
      </c>
      <c r="K1046" s="25" t="s">
        <v>13</v>
      </c>
      <c r="L1046" s="25" t="s">
        <v>3759</v>
      </c>
      <c r="M1046" s="27">
        <v>44853</v>
      </c>
      <c r="N1046" s="38">
        <v>44865</v>
      </c>
      <c r="O1046" s="26">
        <v>1710000</v>
      </c>
      <c r="P1046" s="26">
        <v>1710000</v>
      </c>
      <c r="Q1046" s="26">
        <f t="shared" si="16"/>
        <v>0</v>
      </c>
      <c r="R1046" s="25" t="s">
        <v>107</v>
      </c>
      <c r="S1046" s="25"/>
    </row>
    <row r="1047" spans="1:19" x14ac:dyDescent="0.25">
      <c r="A1047" s="36" t="s">
        <v>3676</v>
      </c>
      <c r="B1047" s="25" t="s">
        <v>3661</v>
      </c>
      <c r="C1047" s="25" t="s">
        <v>21</v>
      </c>
      <c r="D1047" s="25" t="s">
        <v>3695</v>
      </c>
      <c r="E1047" s="37">
        <v>1800125</v>
      </c>
      <c r="F1047" s="25" t="s">
        <v>2981</v>
      </c>
      <c r="G1047" s="25" t="s">
        <v>3379</v>
      </c>
      <c r="H1047" s="37" t="s">
        <v>116</v>
      </c>
      <c r="I1047" s="37" t="s">
        <v>3747</v>
      </c>
      <c r="J1047" s="25" t="s">
        <v>106</v>
      </c>
      <c r="K1047" s="25" t="s">
        <v>13</v>
      </c>
      <c r="L1047" s="25" t="s">
        <v>3760</v>
      </c>
      <c r="M1047" s="27">
        <v>44860</v>
      </c>
      <c r="N1047" s="38">
        <v>44865</v>
      </c>
      <c r="O1047" s="26">
        <v>4272924.4400000004</v>
      </c>
      <c r="P1047" s="26">
        <v>4272924.4400000004</v>
      </c>
      <c r="Q1047" s="26">
        <f t="shared" si="16"/>
        <v>0</v>
      </c>
      <c r="R1047" s="25" t="s">
        <v>107</v>
      </c>
      <c r="S1047" s="25"/>
    </row>
    <row r="1048" spans="1:19" x14ac:dyDescent="0.25">
      <c r="A1048" s="36" t="s">
        <v>3677</v>
      </c>
      <c r="B1048" s="25" t="s">
        <v>3661</v>
      </c>
      <c r="C1048" s="25" t="s">
        <v>21</v>
      </c>
      <c r="D1048" s="25" t="s">
        <v>3696</v>
      </c>
      <c r="E1048" s="37">
        <v>1800125</v>
      </c>
      <c r="F1048" s="25" t="s">
        <v>3595</v>
      </c>
      <c r="G1048" s="25" t="s">
        <v>3384</v>
      </c>
      <c r="H1048" s="37" t="s">
        <v>116</v>
      </c>
      <c r="I1048" s="37" t="s">
        <v>3748</v>
      </c>
      <c r="J1048" s="25" t="s">
        <v>106</v>
      </c>
      <c r="K1048" s="25" t="s">
        <v>13</v>
      </c>
      <c r="L1048" s="25" t="s">
        <v>3761</v>
      </c>
      <c r="M1048" s="27">
        <v>44865</v>
      </c>
      <c r="N1048" s="38">
        <v>44868</v>
      </c>
      <c r="O1048" s="26">
        <v>1500000</v>
      </c>
      <c r="P1048" s="26">
        <v>1500000</v>
      </c>
      <c r="Q1048" s="26">
        <f t="shared" si="16"/>
        <v>0</v>
      </c>
      <c r="R1048" s="25" t="s">
        <v>107</v>
      </c>
      <c r="S1048" s="25"/>
    </row>
    <row r="1049" spans="1:19" x14ac:dyDescent="0.25">
      <c r="A1049" s="36" t="s">
        <v>3678</v>
      </c>
      <c r="B1049" s="25" t="s">
        <v>572</v>
      </c>
      <c r="C1049" s="25" t="s">
        <v>21</v>
      </c>
      <c r="D1049" s="25" t="s">
        <v>3697</v>
      </c>
      <c r="E1049" s="37">
        <v>1800229</v>
      </c>
      <c r="F1049" s="25" t="s">
        <v>3595</v>
      </c>
      <c r="G1049" s="25" t="s">
        <v>3384</v>
      </c>
      <c r="H1049" s="37" t="s">
        <v>116</v>
      </c>
      <c r="I1049" s="37" t="s">
        <v>3749</v>
      </c>
      <c r="J1049" s="25" t="s">
        <v>106</v>
      </c>
      <c r="K1049" s="25" t="s">
        <v>13</v>
      </c>
      <c r="L1049" s="25" t="s">
        <v>3762</v>
      </c>
      <c r="M1049" s="27">
        <v>44865</v>
      </c>
      <c r="N1049" s="38">
        <v>44868</v>
      </c>
      <c r="O1049" s="26">
        <v>3000000</v>
      </c>
      <c r="P1049" s="26">
        <v>3000000</v>
      </c>
      <c r="Q1049" s="26">
        <f t="shared" si="16"/>
        <v>0</v>
      </c>
      <c r="R1049" s="25" t="s">
        <v>107</v>
      </c>
      <c r="S1049" s="25"/>
    </row>
    <row r="1050" spans="1:19" x14ac:dyDescent="0.25">
      <c r="A1050" s="42"/>
      <c r="B1050" s="40"/>
      <c r="C1050" s="40"/>
      <c r="D1050" s="40"/>
      <c r="E1050" s="43"/>
      <c r="F1050" s="40"/>
      <c r="G1050" s="40"/>
      <c r="H1050" s="43"/>
      <c r="I1050" s="43"/>
      <c r="J1050" s="40"/>
      <c r="K1050" s="40"/>
      <c r="L1050" s="40"/>
      <c r="M1050" s="44"/>
      <c r="N1050" s="45"/>
      <c r="O1050" s="46"/>
      <c r="P1050" s="46"/>
      <c r="Q1050" s="46"/>
      <c r="R1050" s="40"/>
      <c r="S1050" s="40"/>
    </row>
    <row r="1051" spans="1:19" x14ac:dyDescent="0.25">
      <c r="A1051" s="42"/>
      <c r="B1051" s="40"/>
      <c r="C1051" s="40"/>
      <c r="D1051" s="40"/>
      <c r="E1051" s="43"/>
      <c r="F1051" s="40"/>
      <c r="G1051" s="40"/>
      <c r="H1051" s="49">
        <f>SUBTOTAL(3,H5:H1049)</f>
        <v>1045</v>
      </c>
      <c r="I1051" s="43"/>
      <c r="J1051" s="40"/>
      <c r="K1051" s="40"/>
      <c r="L1051" s="40"/>
      <c r="M1051" s="44"/>
      <c r="N1051" s="45"/>
      <c r="O1051" s="47">
        <f>SUBTOTAL(9,O4:O1049)</f>
        <v>1619274302.26</v>
      </c>
      <c r="P1051" s="47">
        <f t="shared" ref="P1051:Q1051" si="17">SUBTOTAL(9,P4:P1049)</f>
        <v>1619274302.26</v>
      </c>
      <c r="Q1051" s="47">
        <f t="shared" si="17"/>
        <v>1.6007106751203537E-10</v>
      </c>
      <c r="R1051">
        <f>SUBTOTAL(3,R5:R1049)</f>
        <v>1045</v>
      </c>
      <c r="S1051" s="40"/>
    </row>
    <row r="1052" spans="1:19" x14ac:dyDescent="0.25">
      <c r="O1052" s="47"/>
      <c r="P1052" s="47"/>
      <c r="Q1052" s="47"/>
    </row>
    <row r="1053" spans="1:19" x14ac:dyDescent="0.25">
      <c r="B1053" s="16" t="s">
        <v>3679</v>
      </c>
      <c r="C1053" s="32"/>
      <c r="D1053" s="32"/>
      <c r="E1053" s="32"/>
      <c r="F1053" s="13" t="s">
        <v>3772</v>
      </c>
      <c r="G1053" s="48" t="s">
        <v>3773</v>
      </c>
      <c r="H1053" s="13" t="s">
        <v>3774</v>
      </c>
    </row>
    <row r="1054" spans="1:19" ht="15" customHeight="1" x14ac:dyDescent="0.25">
      <c r="A1054" s="61" t="s">
        <v>3766</v>
      </c>
      <c r="B1054" s="61"/>
      <c r="C1054" s="61"/>
      <c r="D1054" s="61"/>
      <c r="E1054" s="61"/>
      <c r="F1054" s="13">
        <f t="array" aca="1" ref="F1054" ca="1">COUNT(1/FREQUENCY(IF($F$5:$F$1049="Encargo de estado",IF($P$5:$P$1049&gt;=1,MATCH($E$5:$E$1049,$E$5:$E$1049,0))),ROW($F$5:$F$1049)-ROW(OFFSET($F$5:$F$1049,,,1,))+1))+COUNT(1/FREQUENCY(IF($F$5:$F$1049="Emergencia nacional",IF($P$5:$P$1049&gt;=1,MATCH($E$5:$E$1049,$E$5:$E$1049,0))),ROW($F$5:$F$1049)-ROW(OFFSET($F$5:$F$1049,,,1,))+1))</f>
        <v>53</v>
      </c>
      <c r="G1054" s="13">
        <f t="array" ref="G1054">SUM(IF($P$5:$P$1049&lt;&gt;0,1/(COUNTIFS($P$5:$P$1049,"&lt;&gt;0",$E$5:$E$1049,$E$5:$E$1049))))</f>
        <v>271.99999999999943</v>
      </c>
      <c r="H1054" s="29">
        <f t="shared" ref="H1054:H1061" ca="1" si="18">F1054/G1054</f>
        <v>0.19485294117647101</v>
      </c>
      <c r="I1054" t="s">
        <v>3778</v>
      </c>
    </row>
    <row r="1055" spans="1:19" ht="15" customHeight="1" x14ac:dyDescent="0.25">
      <c r="A1055" s="61" t="s">
        <v>3767</v>
      </c>
      <c r="B1055" s="61"/>
      <c r="C1055" s="61"/>
      <c r="D1055" s="61"/>
      <c r="E1055" s="61"/>
      <c r="F1055" s="13">
        <f>COUNTIFS($N$5:$N$1049,"&gt;=01-07-2022",$P$5:$P$1049,"&gt;0",$F$5:$F$1049,"Actividades Generales",$R$5:$R$1049,"Formalizado")</f>
        <v>48</v>
      </c>
      <c r="G1055" s="13">
        <f>COUNTIFS($N$5:$N$1049,"&gt;=01-07-2022",$P$5:$P$1049,"&gt;1",$R$5:$R$1049,"Formalizado")</f>
        <v>122</v>
      </c>
      <c r="H1055" s="29">
        <f t="shared" si="18"/>
        <v>0.39344262295081966</v>
      </c>
      <c r="I1055" t="s">
        <v>3785</v>
      </c>
    </row>
    <row r="1056" spans="1:19" ht="15" customHeight="1" x14ac:dyDescent="0.25">
      <c r="A1056" s="61" t="s">
        <v>3768</v>
      </c>
      <c r="B1056" s="61"/>
      <c r="C1056" s="61"/>
      <c r="D1056" s="61"/>
      <c r="E1056" s="61"/>
      <c r="F1056" s="13">
        <f>COUNTIFS($N$5:$N$1049,"&gt;=01-07-2022",$P$5:$P$1049,"&gt;0",$F$5:$F$1049,"Infraestructura",$R$5:$R$1049,"Formalizado")</f>
        <v>46</v>
      </c>
      <c r="G1056" s="13">
        <f>COUNTIFS($N$5:$N$1049,"&gt;=01-07-2022",$P$5:$P$1049,"&gt;1",$R$5:$R$1049,"Formalizado")</f>
        <v>122</v>
      </c>
      <c r="H1056" s="29">
        <f t="shared" si="18"/>
        <v>0.37704918032786883</v>
      </c>
      <c r="I1056" t="s">
        <v>3785</v>
      </c>
      <c r="P1056" t="s">
        <v>3763</v>
      </c>
    </row>
    <row r="1057" spans="1:9" x14ac:dyDescent="0.25">
      <c r="A1057" s="61" t="s">
        <v>3769</v>
      </c>
      <c r="B1057" s="61"/>
      <c r="C1057" s="61"/>
      <c r="D1057" s="61"/>
      <c r="E1057" s="61"/>
      <c r="F1057" s="13">
        <f>COUNTIFS($N$5:$N$1049,"&gt;=01-07-2022",$P$5:$P$1049,"&gt;0",$F$5:$F$1049,"Encargo de estado",$R$5:$R$1049,"Formalizado")</f>
        <v>28</v>
      </c>
      <c r="G1057" s="13">
        <f>COUNTIFS($N$5:$N$1049,"&gt;=01-07-2022",$P$5:$P$1049,"&gt;1",$R$5:$R$1049,"Formalizado")</f>
        <v>122</v>
      </c>
      <c r="H1057" s="29">
        <f t="shared" si="18"/>
        <v>0.22950819672131148</v>
      </c>
      <c r="I1057" t="s">
        <v>3785</v>
      </c>
    </row>
    <row r="1058" spans="1:9" x14ac:dyDescent="0.25">
      <c r="A1058" s="61" t="s">
        <v>3770</v>
      </c>
      <c r="B1058" s="61"/>
      <c r="C1058" s="61"/>
      <c r="D1058" s="61"/>
      <c r="E1058" s="61"/>
      <c r="F1058" s="13">
        <f>COUNTIFS($N$5:$N$1049,"&gt;=01-07-2022",$P$5:$P$1049,"&gt;0",$F$5:$F$1049,"Emergencia nacional",$R$5:$R$1049,"Formalizado")</f>
        <v>0</v>
      </c>
      <c r="G1058" s="13">
        <f>COUNTIFS($N$5:$N$1049,"&gt;=01-07-2022",$P$5:$P$1049,"&gt;1",$R$5:$R$1049,"Formalizado")</f>
        <v>122</v>
      </c>
      <c r="H1058" s="29">
        <f t="shared" si="18"/>
        <v>0</v>
      </c>
      <c r="I1058" t="s">
        <v>3785</v>
      </c>
    </row>
    <row r="1059" spans="1:9" x14ac:dyDescent="0.25">
      <c r="A1059" s="61" t="s">
        <v>3771</v>
      </c>
      <c r="B1059" s="61"/>
      <c r="C1059" s="61"/>
      <c r="D1059" s="61"/>
      <c r="E1059" s="61"/>
      <c r="F1059" s="13">
        <f>COUNTIFS($N$5:$N$1049,"&gt;=01-10-22",$R$5:$R$1049,"Formalizado")</f>
        <v>63</v>
      </c>
      <c r="G1059" s="13">
        <f>COUNTIF($M$5:$M$1049,"&gt;=01-10-2022")</f>
        <v>17</v>
      </c>
      <c r="H1059" s="29">
        <f t="shared" si="18"/>
        <v>3.7058823529411766</v>
      </c>
      <c r="I1059" t="s">
        <v>3794</v>
      </c>
    </row>
    <row r="1060" spans="1:9" x14ac:dyDescent="0.25">
      <c r="A1060" s="61" t="s">
        <v>76</v>
      </c>
      <c r="B1060" s="61"/>
      <c r="C1060" s="61"/>
      <c r="D1060" s="61"/>
      <c r="E1060" s="61"/>
      <c r="F1060" s="13">
        <f>COUNTIF($M$5:$M$1049,"&gt;=01-10-22")</f>
        <v>17</v>
      </c>
      <c r="G1060" s="13">
        <f>COUNTIF($M$5:$M$1049,"&gt;=01-10-2022")</f>
        <v>17</v>
      </c>
      <c r="H1060" s="29">
        <f t="shared" si="18"/>
        <v>1</v>
      </c>
      <c r="I1060" t="s">
        <v>3794</v>
      </c>
    </row>
    <row r="1061" spans="1:9" x14ac:dyDescent="0.25">
      <c r="A1061" s="61" t="s">
        <v>79</v>
      </c>
      <c r="B1061" s="61"/>
      <c r="C1061" s="61"/>
      <c r="D1061" s="61"/>
      <c r="E1061" s="61"/>
      <c r="F1061" s="13">
        <f>COUNTIF($M$5:$M$1049,"&gt;=01-10-22")</f>
        <v>17</v>
      </c>
      <c r="G1061" s="13">
        <f>COUNTIF($M$5:$M$1049,"&gt;=01-10-2022")</f>
        <v>17</v>
      </c>
      <c r="H1061" s="29">
        <f t="shared" si="18"/>
        <v>1</v>
      </c>
      <c r="I1061" t="s">
        <v>3794</v>
      </c>
    </row>
    <row r="1064" spans="1:9" x14ac:dyDescent="0.25">
      <c r="F1064" s="13"/>
      <c r="G1064" s="13"/>
    </row>
    <row r="1065" spans="1:9" x14ac:dyDescent="0.25">
      <c r="F1065" s="13"/>
      <c r="G1065" s="13"/>
    </row>
    <row r="1066" spans="1:9" x14ac:dyDescent="0.25">
      <c r="F1066" s="13"/>
      <c r="G1066" s="13"/>
    </row>
    <row r="1067" spans="1:9" x14ac:dyDescent="0.25">
      <c r="F1067" s="13"/>
      <c r="G1067" s="13"/>
    </row>
    <row r="1068" spans="1:9" x14ac:dyDescent="0.25">
      <c r="F1068" s="13"/>
      <c r="G1068" s="13"/>
    </row>
    <row r="1069" spans="1:9" x14ac:dyDescent="0.25">
      <c r="F1069" s="13"/>
      <c r="G1069" s="13"/>
    </row>
    <row r="1070" spans="1:9" x14ac:dyDescent="0.25">
      <c r="F1070" s="13"/>
      <c r="G1070" s="13"/>
    </row>
  </sheetData>
  <autoFilter ref="A4:S1049" xr:uid="{1DDAB76C-1DF0-498D-A8EC-D0EE433BC2C0}"/>
  <mergeCells count="10">
    <mergeCell ref="A1060:E1060"/>
    <mergeCell ref="A1061:E1061"/>
    <mergeCell ref="A1:S1"/>
    <mergeCell ref="A2:S2"/>
    <mergeCell ref="A1054:E1054"/>
    <mergeCell ref="A1055:E1055"/>
    <mergeCell ref="A1056:E1056"/>
    <mergeCell ref="A1057:E1057"/>
    <mergeCell ref="A1058:E1058"/>
    <mergeCell ref="A1059:E10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CF29-1779-4167-BA03-DFD6B861F3CE}">
  <dimension ref="A1:K14"/>
  <sheetViews>
    <sheetView workbookViewId="0">
      <selection activeCell="B27" sqref="B27"/>
    </sheetView>
  </sheetViews>
  <sheetFormatPr baseColWidth="10" defaultColWidth="11.42578125" defaultRowHeight="15" x14ac:dyDescent="0.25"/>
  <cols>
    <col min="1" max="1" width="12.28515625" customWidth="1"/>
    <col min="2" max="2" width="83.85546875" customWidth="1"/>
    <col min="3" max="5" width="14.42578125" customWidth="1"/>
    <col min="6" max="6" width="18.140625" customWidth="1"/>
    <col min="7" max="7" width="11.5703125" customWidth="1"/>
    <col min="8" max="8" width="12.85546875" customWidth="1"/>
    <col min="9" max="9" width="11.85546875" customWidth="1"/>
    <col min="10" max="10" width="10.5703125" customWidth="1"/>
    <col min="11" max="11" width="28.42578125" customWidth="1"/>
  </cols>
  <sheetData>
    <row r="1" spans="1:11" ht="15.75" x14ac:dyDescent="0.25">
      <c r="A1" s="21" t="s">
        <v>3815</v>
      </c>
    </row>
    <row r="2" spans="1:11" ht="15.75" x14ac:dyDescent="0.25">
      <c r="A2" s="21" t="s">
        <v>83</v>
      </c>
    </row>
    <row r="3" spans="1:11" x14ac:dyDescent="0.25">
      <c r="A3" s="22" t="s">
        <v>84</v>
      </c>
    </row>
    <row r="4" spans="1:11" ht="45" x14ac:dyDescent="0.25">
      <c r="A4" s="23" t="s">
        <v>85</v>
      </c>
      <c r="B4" s="23" t="s">
        <v>86</v>
      </c>
      <c r="C4" s="23" t="s">
        <v>87</v>
      </c>
      <c r="D4" s="33" t="s">
        <v>88</v>
      </c>
      <c r="E4" s="23" t="s">
        <v>89</v>
      </c>
      <c r="F4" s="23" t="s">
        <v>90</v>
      </c>
      <c r="G4" s="24" t="s">
        <v>91</v>
      </c>
      <c r="H4" s="24" t="s">
        <v>92</v>
      </c>
      <c r="I4" s="23" t="s">
        <v>93</v>
      </c>
      <c r="J4" s="23" t="s">
        <v>94</v>
      </c>
      <c r="K4" s="24" t="s">
        <v>12</v>
      </c>
    </row>
    <row r="5" spans="1:11" x14ac:dyDescent="0.25">
      <c r="A5" s="25" t="s">
        <v>95</v>
      </c>
      <c r="B5" s="25" t="s">
        <v>96</v>
      </c>
      <c r="C5" s="26">
        <v>15000000</v>
      </c>
      <c r="D5" s="26">
        <v>0</v>
      </c>
      <c r="E5" s="26">
        <f>C5+D5</f>
        <v>15000000</v>
      </c>
      <c r="F5" s="25" t="s">
        <v>97</v>
      </c>
      <c r="G5" s="27">
        <v>44585</v>
      </c>
      <c r="H5" s="27">
        <v>44585</v>
      </c>
      <c r="I5" s="25">
        <v>1</v>
      </c>
      <c r="J5" s="25">
        <v>1</v>
      </c>
      <c r="K5" s="25"/>
    </row>
    <row r="6" spans="1:11" x14ac:dyDescent="0.25">
      <c r="A6" s="25" t="s">
        <v>95</v>
      </c>
      <c r="B6" s="25" t="s">
        <v>98</v>
      </c>
      <c r="C6" s="26">
        <v>20000000</v>
      </c>
      <c r="D6" s="26">
        <v>0</v>
      </c>
      <c r="E6" s="26">
        <f>C6+D6</f>
        <v>20000000</v>
      </c>
      <c r="F6" s="25" t="s">
        <v>99</v>
      </c>
      <c r="G6" s="27">
        <v>44607</v>
      </c>
      <c r="H6" s="27">
        <v>44607</v>
      </c>
      <c r="I6" s="25">
        <v>1</v>
      </c>
      <c r="J6" s="25">
        <v>1</v>
      </c>
      <c r="K6" s="25"/>
    </row>
    <row r="7" spans="1:11" x14ac:dyDescent="0.25">
      <c r="A7" s="25" t="s">
        <v>95</v>
      </c>
      <c r="B7" s="25" t="s">
        <v>2979</v>
      </c>
      <c r="C7" s="26">
        <v>30000000</v>
      </c>
      <c r="D7" s="26">
        <v>0</v>
      </c>
      <c r="E7" s="26">
        <f>C7+D7</f>
        <v>30000000</v>
      </c>
      <c r="F7" s="25" t="s">
        <v>2980</v>
      </c>
      <c r="G7" s="27">
        <v>44741</v>
      </c>
      <c r="H7" s="27">
        <v>44741</v>
      </c>
      <c r="I7" s="25">
        <v>1</v>
      </c>
      <c r="J7" s="25">
        <v>1</v>
      </c>
      <c r="K7" s="25"/>
    </row>
    <row r="8" spans="1:11" x14ac:dyDescent="0.25">
      <c r="A8" s="25" t="s">
        <v>95</v>
      </c>
      <c r="B8" s="25" t="s">
        <v>3593</v>
      </c>
      <c r="C8" s="26">
        <v>564000000</v>
      </c>
      <c r="D8" s="26">
        <v>0</v>
      </c>
      <c r="E8" s="26">
        <v>564000000</v>
      </c>
      <c r="F8" s="25" t="s">
        <v>3594</v>
      </c>
      <c r="G8" s="27">
        <v>44764</v>
      </c>
      <c r="H8" s="27">
        <v>44764</v>
      </c>
      <c r="I8" s="25">
        <v>1</v>
      </c>
      <c r="J8" s="25">
        <v>1</v>
      </c>
      <c r="K8" s="25"/>
    </row>
    <row r="9" spans="1:11" x14ac:dyDescent="0.25">
      <c r="A9" s="25" t="s">
        <v>95</v>
      </c>
      <c r="B9" s="25" t="s">
        <v>3764</v>
      </c>
      <c r="C9" s="26">
        <v>22000000</v>
      </c>
      <c r="D9" s="26">
        <v>0</v>
      </c>
      <c r="E9" s="26">
        <v>22000000</v>
      </c>
      <c r="F9" s="25" t="s">
        <v>3765</v>
      </c>
      <c r="G9" s="27">
        <v>44875</v>
      </c>
      <c r="H9" s="27">
        <v>44875</v>
      </c>
      <c r="I9" s="25">
        <v>1</v>
      </c>
      <c r="J9" s="25">
        <v>1</v>
      </c>
      <c r="K9" s="25"/>
    </row>
    <row r="11" spans="1:11" x14ac:dyDescent="0.25">
      <c r="A11" s="25"/>
      <c r="B11" s="25"/>
      <c r="C11" s="25"/>
      <c r="D11" s="25"/>
      <c r="E11" s="25"/>
      <c r="F11" s="25"/>
      <c r="G11" s="25"/>
      <c r="H11" s="25"/>
      <c r="I11" s="25">
        <f>SUBTOTAL(9,I2:I10)</f>
        <v>5</v>
      </c>
      <c r="J11" s="25">
        <f>SUBTOTAL(9,J2:J10)</f>
        <v>5</v>
      </c>
      <c r="K11" s="25"/>
    </row>
    <row r="12" spans="1:11" x14ac:dyDescent="0.25">
      <c r="A12" s="40"/>
      <c r="B12" s="40"/>
      <c r="C12" s="40"/>
      <c r="D12" s="40"/>
      <c r="E12" s="40"/>
      <c r="F12" s="40"/>
      <c r="G12" s="40"/>
      <c r="H12" s="40"/>
      <c r="I12" s="40"/>
      <c r="J12" s="40"/>
      <c r="K12" s="40"/>
    </row>
    <row r="13" spans="1:11" x14ac:dyDescent="0.25">
      <c r="A13" s="16" t="s">
        <v>3679</v>
      </c>
    </row>
    <row r="14" spans="1:11" x14ac:dyDescent="0.25">
      <c r="A14" s="63" t="s">
        <v>84</v>
      </c>
      <c r="B14" s="64"/>
      <c r="C14" s="25">
        <f>COUNTIF(G5:G10,"&gt;=1-10-2022")</f>
        <v>1</v>
      </c>
      <c r="D14" s="41">
        <f>COUNTIF($H$5:$H$10,"&gt;=1-10-2022")</f>
        <v>1</v>
      </c>
      <c r="E14" s="25"/>
    </row>
  </sheetData>
  <autoFilter ref="A4:J8" xr:uid="{CC0FFE1F-77DC-421F-A81C-B4E473245EF0}"/>
  <mergeCells count="1">
    <mergeCell ref="A14:B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FFB8-FE6C-490C-BC37-A5DCB04AD28B}">
  <dimension ref="A1:U14"/>
  <sheetViews>
    <sheetView zoomScaleNormal="100" workbookViewId="0">
      <pane xSplit="3" ySplit="4" topLeftCell="N5" activePane="bottomRight" state="frozen"/>
      <selection pane="topRight" activeCell="D1" sqref="D1"/>
      <selection pane="bottomLeft" activeCell="A5" sqref="A5"/>
      <selection pane="bottomRight" activeCell="S11" sqref="S11"/>
    </sheetView>
  </sheetViews>
  <sheetFormatPr baseColWidth="10" defaultColWidth="11.42578125" defaultRowHeight="15" x14ac:dyDescent="0.25"/>
  <cols>
    <col min="1" max="1" width="30.7109375" customWidth="1"/>
    <col min="2" max="2" width="17.7109375" customWidth="1"/>
    <col min="3" max="3" width="24.85546875" customWidth="1"/>
    <col min="4" max="4" width="21.85546875" customWidth="1"/>
    <col min="5" max="5" width="41.85546875" customWidth="1"/>
    <col min="6" max="6" width="45.42578125" customWidth="1"/>
    <col min="7" max="7" width="15.140625" customWidth="1"/>
    <col min="9" max="9" width="15.85546875" customWidth="1"/>
    <col min="10" max="18" width="14" customWidth="1"/>
    <col min="19" max="19" width="43.140625" customWidth="1"/>
    <col min="20" max="20" width="38" customWidth="1"/>
    <col min="21" max="21" width="23.85546875" customWidth="1"/>
  </cols>
  <sheetData>
    <row r="1" spans="1:21" ht="15.75" x14ac:dyDescent="0.25">
      <c r="A1" s="30" t="s">
        <v>3597</v>
      </c>
    </row>
    <row r="2" spans="1:21" ht="15.75" x14ac:dyDescent="0.25">
      <c r="A2" s="30" t="s">
        <v>3814</v>
      </c>
    </row>
    <row r="3" spans="1:21" x14ac:dyDescent="0.25">
      <c r="P3" s="65"/>
      <c r="Q3" s="65"/>
      <c r="R3" s="65"/>
    </row>
    <row r="4" spans="1:21" s="19" customFormat="1" ht="40.5" x14ac:dyDescent="0.25">
      <c r="A4" s="17" t="s">
        <v>62</v>
      </c>
      <c r="B4" s="17" t="s">
        <v>63</v>
      </c>
      <c r="C4" s="17" t="s">
        <v>64</v>
      </c>
      <c r="D4" s="17" t="s">
        <v>65</v>
      </c>
      <c r="E4" s="17" t="s">
        <v>25</v>
      </c>
      <c r="F4" s="17" t="s">
        <v>66</v>
      </c>
      <c r="G4" s="17" t="s">
        <v>67</v>
      </c>
      <c r="H4" s="17" t="s">
        <v>68</v>
      </c>
      <c r="I4" s="17" t="s">
        <v>69</v>
      </c>
      <c r="J4" s="17" t="s">
        <v>70</v>
      </c>
      <c r="K4" s="18" t="s">
        <v>71</v>
      </c>
      <c r="L4" s="18" t="s">
        <v>72</v>
      </c>
      <c r="M4" s="17" t="s">
        <v>39</v>
      </c>
      <c r="N4" s="17" t="s">
        <v>71</v>
      </c>
      <c r="O4" s="17" t="s">
        <v>72</v>
      </c>
      <c r="P4" s="17" t="s">
        <v>70</v>
      </c>
      <c r="Q4" s="18" t="s">
        <v>71</v>
      </c>
      <c r="R4" s="18" t="s">
        <v>72</v>
      </c>
      <c r="S4" s="18" t="s">
        <v>43</v>
      </c>
      <c r="T4" s="18" t="s">
        <v>44</v>
      </c>
      <c r="U4" s="18" t="s">
        <v>45</v>
      </c>
    </row>
    <row r="5" spans="1:21" s="19" customFormat="1" ht="108" x14ac:dyDescent="0.25">
      <c r="A5" s="50" t="s">
        <v>3800</v>
      </c>
      <c r="B5" s="51" t="s">
        <v>3801</v>
      </c>
      <c r="C5" s="52" t="s">
        <v>3802</v>
      </c>
      <c r="D5" s="53" t="s">
        <v>3775</v>
      </c>
      <c r="E5" s="53" t="s">
        <v>3776</v>
      </c>
      <c r="F5" s="53" t="s">
        <v>3777</v>
      </c>
      <c r="G5" s="53" t="s">
        <v>3778</v>
      </c>
      <c r="H5" s="53" t="s">
        <v>3779</v>
      </c>
      <c r="I5" s="53" t="s">
        <v>3780</v>
      </c>
      <c r="J5" s="57"/>
      <c r="K5" s="58"/>
      <c r="L5" s="58"/>
      <c r="M5" s="57"/>
      <c r="N5" s="58"/>
      <c r="O5" s="58"/>
      <c r="P5" s="58"/>
      <c r="Q5" s="58"/>
      <c r="R5" s="58"/>
      <c r="S5" s="20"/>
      <c r="T5" s="20"/>
      <c r="U5" s="20"/>
    </row>
    <row r="6" spans="1:21" s="19" customFormat="1" ht="148.5" x14ac:dyDescent="0.25">
      <c r="A6" s="54" t="s">
        <v>3800</v>
      </c>
      <c r="B6" s="55" t="s">
        <v>3803</v>
      </c>
      <c r="C6" s="56" t="s">
        <v>3804</v>
      </c>
      <c r="D6" s="54" t="s">
        <v>3766</v>
      </c>
      <c r="E6" s="54" t="s">
        <v>3781</v>
      </c>
      <c r="F6" s="54" t="s">
        <v>3782</v>
      </c>
      <c r="G6" s="54" t="s">
        <v>3778</v>
      </c>
      <c r="H6" s="54" t="s">
        <v>52</v>
      </c>
      <c r="I6" s="54" t="s">
        <v>73</v>
      </c>
      <c r="J6" s="59">
        <f>K6/L6*100</f>
        <v>17.537313432835823</v>
      </c>
      <c r="K6" s="60">
        <v>47</v>
      </c>
      <c r="L6" s="60">
        <v>268</v>
      </c>
      <c r="M6" s="59">
        <f t="shared" ref="M6:M14" si="0">N6/O6*100</f>
        <v>19.927536231884059</v>
      </c>
      <c r="N6" s="60">
        <v>55</v>
      </c>
      <c r="O6" s="60">
        <v>276</v>
      </c>
      <c r="P6" s="59">
        <f t="shared" ref="P6:P14" si="1">Q6/R6*100</f>
        <v>19.485294117647101</v>
      </c>
      <c r="Q6" s="60">
        <v>53</v>
      </c>
      <c r="R6" s="60">
        <v>271.99999999999943</v>
      </c>
      <c r="S6" s="50" t="s">
        <v>3820</v>
      </c>
      <c r="T6" s="50" t="s">
        <v>3817</v>
      </c>
      <c r="U6" s="50"/>
    </row>
    <row r="7" spans="1:21" s="19" customFormat="1" ht="135" x14ac:dyDescent="0.25">
      <c r="A7" s="54" t="s">
        <v>3800</v>
      </c>
      <c r="B7" s="55" t="s">
        <v>3805</v>
      </c>
      <c r="C7" s="56" t="s">
        <v>3806</v>
      </c>
      <c r="D7" s="54" t="s">
        <v>3767</v>
      </c>
      <c r="E7" s="54" t="s">
        <v>3783</v>
      </c>
      <c r="F7" s="54" t="s">
        <v>3784</v>
      </c>
      <c r="G7" s="54" t="s">
        <v>3785</v>
      </c>
      <c r="H7" s="54" t="s">
        <v>52</v>
      </c>
      <c r="I7" s="54" t="s">
        <v>73</v>
      </c>
      <c r="J7" s="59">
        <f t="shared" ref="J7:J14" si="2">K7/L7*100</f>
        <v>78.620689655172413</v>
      </c>
      <c r="K7" s="60">
        <v>114</v>
      </c>
      <c r="L7" s="60">
        <v>145</v>
      </c>
      <c r="M7" s="59">
        <f t="shared" si="0"/>
        <v>24.193548387096776</v>
      </c>
      <c r="N7" s="60">
        <v>30</v>
      </c>
      <c r="O7" s="60">
        <v>124</v>
      </c>
      <c r="P7" s="59">
        <f t="shared" si="1"/>
        <v>39.344262295081968</v>
      </c>
      <c r="Q7" s="60">
        <v>48</v>
      </c>
      <c r="R7" s="60">
        <v>122</v>
      </c>
      <c r="S7" s="50" t="s">
        <v>3821</v>
      </c>
      <c r="T7" s="50" t="s">
        <v>3822</v>
      </c>
      <c r="U7" s="50"/>
    </row>
    <row r="8" spans="1:21" s="19" customFormat="1" ht="147.75" customHeight="1" x14ac:dyDescent="0.25">
      <c r="A8" s="54" t="s">
        <v>3800</v>
      </c>
      <c r="B8" s="55" t="s">
        <v>3805</v>
      </c>
      <c r="C8" s="56" t="s">
        <v>3807</v>
      </c>
      <c r="D8" s="54" t="s">
        <v>3768</v>
      </c>
      <c r="E8" s="54" t="s">
        <v>3786</v>
      </c>
      <c r="F8" s="54" t="s">
        <v>3787</v>
      </c>
      <c r="G8" s="54" t="s">
        <v>3785</v>
      </c>
      <c r="H8" s="54" t="s">
        <v>52</v>
      </c>
      <c r="I8" s="54" t="s">
        <v>73</v>
      </c>
      <c r="J8" s="59">
        <f t="shared" si="2"/>
        <v>15.172413793103448</v>
      </c>
      <c r="K8" s="60">
        <v>22</v>
      </c>
      <c r="L8" s="60">
        <v>145</v>
      </c>
      <c r="M8" s="59">
        <f t="shared" si="0"/>
        <v>37.096774193548384</v>
      </c>
      <c r="N8" s="60">
        <v>46</v>
      </c>
      <c r="O8" s="60">
        <v>124</v>
      </c>
      <c r="P8" s="59">
        <f t="shared" si="1"/>
        <v>37.704918032786885</v>
      </c>
      <c r="Q8" s="60">
        <v>46</v>
      </c>
      <c r="R8" s="60">
        <v>122</v>
      </c>
      <c r="S8" s="50" t="s">
        <v>3823</v>
      </c>
      <c r="T8" s="50" t="s">
        <v>3829</v>
      </c>
      <c r="U8" s="50"/>
    </row>
    <row r="9" spans="1:21" ht="121.5" x14ac:dyDescent="0.25">
      <c r="A9" s="54" t="s">
        <v>3800</v>
      </c>
      <c r="B9" s="55" t="s">
        <v>3805</v>
      </c>
      <c r="C9" s="56" t="s">
        <v>3808</v>
      </c>
      <c r="D9" s="54" t="s">
        <v>3769</v>
      </c>
      <c r="E9" s="54" t="s">
        <v>3788</v>
      </c>
      <c r="F9" s="54" t="s">
        <v>3789</v>
      </c>
      <c r="G9" s="54" t="s">
        <v>3785</v>
      </c>
      <c r="H9" s="54" t="s">
        <v>52</v>
      </c>
      <c r="I9" s="54" t="s">
        <v>73</v>
      </c>
      <c r="J9" s="59">
        <f t="shared" si="2"/>
        <v>5.5172413793103452</v>
      </c>
      <c r="K9" s="60">
        <v>8</v>
      </c>
      <c r="L9" s="60">
        <v>145</v>
      </c>
      <c r="M9" s="59">
        <f t="shared" si="0"/>
        <v>38.70967741935484</v>
      </c>
      <c r="N9" s="60">
        <v>48</v>
      </c>
      <c r="O9" s="60">
        <v>124</v>
      </c>
      <c r="P9" s="59">
        <f t="shared" si="1"/>
        <v>22.950819672131146</v>
      </c>
      <c r="Q9" s="60">
        <v>28</v>
      </c>
      <c r="R9" s="60">
        <v>122</v>
      </c>
      <c r="S9" s="50" t="s">
        <v>3824</v>
      </c>
      <c r="T9" s="50" t="s">
        <v>3825</v>
      </c>
      <c r="U9" s="50"/>
    </row>
    <row r="10" spans="1:21" ht="81" x14ac:dyDescent="0.25">
      <c r="A10" s="54" t="s">
        <v>3800</v>
      </c>
      <c r="B10" s="55" t="s">
        <v>3805</v>
      </c>
      <c r="C10" s="56" t="s">
        <v>3809</v>
      </c>
      <c r="D10" s="54" t="s">
        <v>3770</v>
      </c>
      <c r="E10" s="54" t="s">
        <v>3790</v>
      </c>
      <c r="F10" s="54" t="s">
        <v>3791</v>
      </c>
      <c r="G10" s="54" t="s">
        <v>3785</v>
      </c>
      <c r="H10" s="54" t="s">
        <v>52</v>
      </c>
      <c r="I10" s="54" t="s">
        <v>73</v>
      </c>
      <c r="J10" s="59">
        <f t="shared" si="2"/>
        <v>0.68965517241379315</v>
      </c>
      <c r="K10" s="60">
        <v>1</v>
      </c>
      <c r="L10" s="60">
        <v>145</v>
      </c>
      <c r="M10" s="59">
        <f t="shared" si="0"/>
        <v>0</v>
      </c>
      <c r="N10" s="60">
        <v>0</v>
      </c>
      <c r="O10" s="60">
        <v>124</v>
      </c>
      <c r="P10" s="59">
        <f t="shared" si="1"/>
        <v>0</v>
      </c>
      <c r="Q10" s="60">
        <v>0</v>
      </c>
      <c r="R10" s="60">
        <v>122</v>
      </c>
      <c r="S10" s="50" t="s">
        <v>3813</v>
      </c>
      <c r="T10" s="50" t="s">
        <v>3812</v>
      </c>
      <c r="U10" s="50"/>
    </row>
    <row r="11" spans="1:21" ht="148.5" x14ac:dyDescent="0.25">
      <c r="A11" s="54" t="s">
        <v>3800</v>
      </c>
      <c r="B11" s="55" t="s">
        <v>74</v>
      </c>
      <c r="C11" s="56" t="s">
        <v>75</v>
      </c>
      <c r="D11" s="54" t="s">
        <v>3771</v>
      </c>
      <c r="E11" s="54" t="s">
        <v>3792</v>
      </c>
      <c r="F11" s="54" t="s">
        <v>3793</v>
      </c>
      <c r="G11" s="54" t="s">
        <v>3794</v>
      </c>
      <c r="H11" s="54" t="s">
        <v>52</v>
      </c>
      <c r="I11" s="54" t="s">
        <v>73</v>
      </c>
      <c r="J11" s="59">
        <f t="shared" si="2"/>
        <v>61.53846153846154</v>
      </c>
      <c r="K11" s="60">
        <v>8</v>
      </c>
      <c r="L11" s="60">
        <v>13</v>
      </c>
      <c r="M11" s="59">
        <f>N11/O11*100</f>
        <v>469.23076923076923</v>
      </c>
      <c r="N11" s="60">
        <v>61</v>
      </c>
      <c r="O11" s="60">
        <v>13</v>
      </c>
      <c r="P11" s="59">
        <f t="shared" si="1"/>
        <v>370.58823529411768</v>
      </c>
      <c r="Q11" s="60">
        <v>63</v>
      </c>
      <c r="R11" s="60">
        <v>17</v>
      </c>
      <c r="S11" s="50" t="s">
        <v>3830</v>
      </c>
      <c r="T11" s="50" t="s">
        <v>3826</v>
      </c>
      <c r="U11" s="50"/>
    </row>
    <row r="12" spans="1:21" ht="148.5" x14ac:dyDescent="0.25">
      <c r="A12" s="54" t="s">
        <v>3800</v>
      </c>
      <c r="B12" s="55" t="s">
        <v>74</v>
      </c>
      <c r="C12" s="56" t="s">
        <v>76</v>
      </c>
      <c r="D12" s="54" t="s">
        <v>77</v>
      </c>
      <c r="E12" s="54" t="s">
        <v>78</v>
      </c>
      <c r="F12" s="54" t="s">
        <v>3795</v>
      </c>
      <c r="G12" s="54" t="s">
        <v>3794</v>
      </c>
      <c r="H12" s="54" t="s">
        <v>52</v>
      </c>
      <c r="I12" s="54" t="s">
        <v>73</v>
      </c>
      <c r="J12" s="59">
        <f t="shared" si="2"/>
        <v>100</v>
      </c>
      <c r="K12" s="60">
        <v>13</v>
      </c>
      <c r="L12" s="60">
        <v>13</v>
      </c>
      <c r="M12" s="59">
        <f t="shared" si="0"/>
        <v>100</v>
      </c>
      <c r="N12" s="60">
        <v>13</v>
      </c>
      <c r="O12" s="60">
        <v>13</v>
      </c>
      <c r="P12" s="59">
        <f t="shared" si="1"/>
        <v>100</v>
      </c>
      <c r="Q12" s="60">
        <v>17</v>
      </c>
      <c r="R12" s="60">
        <v>17</v>
      </c>
      <c r="S12" s="50" t="s">
        <v>3828</v>
      </c>
      <c r="T12" s="50" t="s">
        <v>3819</v>
      </c>
      <c r="U12" s="50"/>
    </row>
    <row r="13" spans="1:21" ht="135" x14ac:dyDescent="0.25">
      <c r="A13" s="54" t="s">
        <v>3800</v>
      </c>
      <c r="B13" s="55" t="s">
        <v>3810</v>
      </c>
      <c r="C13" s="56" t="s">
        <v>79</v>
      </c>
      <c r="D13" s="54" t="s">
        <v>3796</v>
      </c>
      <c r="E13" s="54" t="s">
        <v>3797</v>
      </c>
      <c r="F13" s="54" t="s">
        <v>3798</v>
      </c>
      <c r="G13" s="54" t="s">
        <v>3794</v>
      </c>
      <c r="H13" s="54" t="s">
        <v>52</v>
      </c>
      <c r="I13" s="54" t="s">
        <v>73</v>
      </c>
      <c r="J13" s="59">
        <f t="shared" si="2"/>
        <v>100</v>
      </c>
      <c r="K13" s="60">
        <v>13</v>
      </c>
      <c r="L13" s="60">
        <v>13</v>
      </c>
      <c r="M13" s="59">
        <f t="shared" si="0"/>
        <v>100</v>
      </c>
      <c r="N13" s="60">
        <v>13</v>
      </c>
      <c r="O13" s="60">
        <v>13</v>
      </c>
      <c r="P13" s="59">
        <f t="shared" si="1"/>
        <v>100</v>
      </c>
      <c r="Q13" s="60">
        <v>17</v>
      </c>
      <c r="R13" s="60">
        <v>17</v>
      </c>
      <c r="S13" s="50" t="s">
        <v>3827</v>
      </c>
      <c r="T13" s="50" t="s">
        <v>3831</v>
      </c>
      <c r="U13" s="50"/>
    </row>
    <row r="14" spans="1:21" ht="67.5" x14ac:dyDescent="0.25">
      <c r="A14" s="54" t="s">
        <v>3800</v>
      </c>
      <c r="B14" s="55" t="s">
        <v>3810</v>
      </c>
      <c r="C14" s="56" t="s">
        <v>80</v>
      </c>
      <c r="D14" s="54" t="s">
        <v>81</v>
      </c>
      <c r="E14" s="54" t="s">
        <v>3799</v>
      </c>
      <c r="F14" s="54" t="s">
        <v>82</v>
      </c>
      <c r="G14" s="54" t="s">
        <v>3794</v>
      </c>
      <c r="H14" s="54" t="s">
        <v>52</v>
      </c>
      <c r="I14" s="54" t="s">
        <v>73</v>
      </c>
      <c r="J14" s="59">
        <f t="shared" si="2"/>
        <v>100</v>
      </c>
      <c r="K14" s="60">
        <v>3</v>
      </c>
      <c r="L14" s="60">
        <v>3</v>
      </c>
      <c r="M14" s="59">
        <f t="shared" si="0"/>
        <v>100</v>
      </c>
      <c r="N14" s="60">
        <v>2</v>
      </c>
      <c r="O14" s="60">
        <v>2</v>
      </c>
      <c r="P14" s="59">
        <f t="shared" si="1"/>
        <v>50</v>
      </c>
      <c r="Q14" s="60">
        <v>1</v>
      </c>
      <c r="R14" s="60">
        <v>2</v>
      </c>
      <c r="S14" s="50" t="s">
        <v>3832</v>
      </c>
      <c r="T14" s="50" t="s">
        <v>3818</v>
      </c>
      <c r="U14" s="50"/>
    </row>
  </sheetData>
  <autoFilter ref="A4:L14" xr:uid="{437C1710-AB77-4D82-9086-A7454CDD1FE3}"/>
  <mergeCells count="1">
    <mergeCell ref="P3:R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
  <sheetViews>
    <sheetView topLeftCell="M1" zoomScaleNormal="100" workbookViewId="0">
      <pane ySplit="3" topLeftCell="A4" activePane="bottomLeft" state="frozen"/>
      <selection pane="bottomLeft" activeCell="T4" sqref="T4"/>
    </sheetView>
  </sheetViews>
  <sheetFormatPr baseColWidth="10" defaultColWidth="11.42578125" defaultRowHeight="12.75" x14ac:dyDescent="0.2"/>
  <cols>
    <col min="1" max="1" width="11.42578125" style="3"/>
    <col min="2" max="2" width="31" style="5" customWidth="1"/>
    <col min="3" max="3" width="19.28515625" style="4" customWidth="1"/>
    <col min="4" max="5" width="19.28515625" style="1" customWidth="1"/>
    <col min="6" max="7" width="11.42578125" style="1" customWidth="1"/>
    <col min="8" max="8" width="15" style="1" customWidth="1"/>
    <col min="9" max="9" width="15.28515625" style="1" customWidth="1"/>
    <col min="10" max="10" width="17.140625" style="1" customWidth="1"/>
    <col min="11" max="11" width="11.42578125" style="1" customWidth="1"/>
    <col min="12" max="12" width="13.140625" style="1" customWidth="1"/>
    <col min="13" max="13" width="13.85546875" style="1" customWidth="1"/>
    <col min="14" max="14" width="16.85546875" style="2" customWidth="1"/>
    <col min="15" max="15" width="19.7109375" style="2" bestFit="1" customWidth="1"/>
    <col min="16" max="16" width="18.42578125" style="2" bestFit="1" customWidth="1"/>
    <col min="17" max="17" width="19.28515625" style="2" customWidth="1"/>
    <col min="18" max="18" width="21.140625" style="2" customWidth="1"/>
    <col min="19" max="22" width="21.7109375" style="2" customWidth="1"/>
    <col min="23" max="23" width="17.140625" style="1" customWidth="1"/>
    <col min="24" max="25" width="18.42578125" style="1" bestFit="1" customWidth="1"/>
    <col min="26" max="16384" width="11.42578125" style="1"/>
  </cols>
  <sheetData>
    <row r="1" spans="1:25" s="9" customFormat="1" ht="34.9" customHeight="1" x14ac:dyDescent="0.2">
      <c r="A1" s="66" t="s">
        <v>22</v>
      </c>
      <c r="B1" s="66" t="s">
        <v>23</v>
      </c>
      <c r="C1" s="66" t="s">
        <v>24</v>
      </c>
      <c r="D1" s="66" t="s">
        <v>25</v>
      </c>
      <c r="E1" s="66" t="s">
        <v>26</v>
      </c>
      <c r="F1" s="66" t="s">
        <v>27</v>
      </c>
      <c r="G1" s="66" t="s">
        <v>28</v>
      </c>
      <c r="H1" s="66" t="s">
        <v>29</v>
      </c>
      <c r="I1" s="66" t="s">
        <v>30</v>
      </c>
      <c r="J1" s="66" t="s">
        <v>31</v>
      </c>
      <c r="K1" s="66" t="s">
        <v>32</v>
      </c>
      <c r="L1" s="66" t="s">
        <v>33</v>
      </c>
      <c r="M1" s="66" t="s">
        <v>34</v>
      </c>
      <c r="N1" s="67" t="s">
        <v>35</v>
      </c>
      <c r="O1" s="67"/>
      <c r="P1" s="67"/>
      <c r="Q1" s="67"/>
      <c r="R1" s="67"/>
      <c r="S1" s="67"/>
      <c r="T1" s="67"/>
      <c r="U1" s="67"/>
      <c r="V1" s="67"/>
      <c r="W1" s="67"/>
      <c r="X1" s="67"/>
      <c r="Y1" s="67"/>
    </row>
    <row r="2" spans="1:25" s="9" customFormat="1" ht="14.45" customHeight="1" x14ac:dyDescent="0.4">
      <c r="A2" s="66"/>
      <c r="B2" s="66"/>
      <c r="C2" s="66"/>
      <c r="D2" s="66"/>
      <c r="E2" s="66"/>
      <c r="F2" s="66"/>
      <c r="G2" s="66"/>
      <c r="H2" s="66"/>
      <c r="I2" s="66"/>
      <c r="J2" s="66"/>
      <c r="K2" s="66"/>
      <c r="L2" s="66"/>
      <c r="M2" s="66"/>
      <c r="N2" s="68" t="s">
        <v>36</v>
      </c>
      <c r="O2" s="68" t="s">
        <v>37</v>
      </c>
      <c r="P2" s="68" t="s">
        <v>38</v>
      </c>
      <c r="Q2" s="66" t="s">
        <v>39</v>
      </c>
      <c r="R2" s="66" t="s">
        <v>40</v>
      </c>
      <c r="S2" s="66" t="s">
        <v>38</v>
      </c>
      <c r="T2" s="68" t="s">
        <v>41</v>
      </c>
      <c r="U2" s="68" t="s">
        <v>37</v>
      </c>
      <c r="V2" s="68" t="s">
        <v>38</v>
      </c>
      <c r="W2" s="66" t="s">
        <v>42</v>
      </c>
      <c r="X2" s="66"/>
      <c r="Y2" s="66"/>
    </row>
    <row r="3" spans="1:25" s="10" customFormat="1" ht="48" customHeight="1" x14ac:dyDescent="0.25">
      <c r="A3" s="66"/>
      <c r="B3" s="66"/>
      <c r="C3" s="66"/>
      <c r="D3" s="66"/>
      <c r="E3" s="66"/>
      <c r="F3" s="66"/>
      <c r="G3" s="66"/>
      <c r="H3" s="66"/>
      <c r="I3" s="66"/>
      <c r="J3" s="66"/>
      <c r="K3" s="66"/>
      <c r="L3" s="66"/>
      <c r="M3" s="66"/>
      <c r="N3" s="68"/>
      <c r="O3" s="68"/>
      <c r="P3" s="68"/>
      <c r="Q3" s="66"/>
      <c r="R3" s="66"/>
      <c r="S3" s="66"/>
      <c r="T3" s="68"/>
      <c r="U3" s="68"/>
      <c r="V3" s="68"/>
      <c r="W3" s="15" t="s">
        <v>43</v>
      </c>
      <c r="X3" s="15" t="s">
        <v>44</v>
      </c>
      <c r="Y3" s="15" t="s">
        <v>45</v>
      </c>
    </row>
    <row r="4" spans="1:25" s="11" customFormat="1" ht="59.45" customHeight="1" x14ac:dyDescent="0.2">
      <c r="A4" s="5" t="s">
        <v>46</v>
      </c>
      <c r="B4" s="7" t="s">
        <v>47</v>
      </c>
      <c r="C4" s="6" t="s">
        <v>48</v>
      </c>
      <c r="D4" s="6" t="s">
        <v>49</v>
      </c>
      <c r="E4" s="6" t="s">
        <v>50</v>
      </c>
      <c r="F4" s="6" t="s">
        <v>51</v>
      </c>
      <c r="G4" s="6" t="s">
        <v>52</v>
      </c>
      <c r="H4" s="6" t="s">
        <v>53</v>
      </c>
      <c r="I4" s="6" t="s">
        <v>54</v>
      </c>
      <c r="J4" s="6" t="s">
        <v>55</v>
      </c>
      <c r="K4" s="6">
        <v>1</v>
      </c>
      <c r="L4" s="6" t="s">
        <v>56</v>
      </c>
      <c r="M4" s="6" t="s">
        <v>57</v>
      </c>
      <c r="N4" s="8">
        <v>84</v>
      </c>
      <c r="O4" s="8">
        <v>22074693585.549999</v>
      </c>
      <c r="P4" s="8">
        <v>2630237379.5100002</v>
      </c>
      <c r="Q4" s="8">
        <v>84</v>
      </c>
      <c r="R4" s="8">
        <v>22074693585.549999</v>
      </c>
      <c r="S4" s="8">
        <v>2630237379.5100002</v>
      </c>
      <c r="T4" s="12"/>
      <c r="U4" s="12"/>
      <c r="V4" s="12"/>
    </row>
    <row r="13" spans="1:25" x14ac:dyDescent="0.2">
      <c r="H13" s="14"/>
    </row>
    <row r="14" spans="1:25" x14ac:dyDescent="0.2">
      <c r="H14" s="14"/>
    </row>
    <row r="15" spans="1:25" x14ac:dyDescent="0.2">
      <c r="H15" s="14"/>
    </row>
  </sheetData>
  <autoFilter ref="A3:S4" xr:uid="{00000000-0009-0000-0000-000002000000}"/>
  <mergeCells count="24">
    <mergeCell ref="T2:T3"/>
    <mergeCell ref="V2:V3"/>
    <mergeCell ref="W2:Y2"/>
    <mergeCell ref="M1:M3"/>
    <mergeCell ref="P2:P3"/>
    <mergeCell ref="Q2:Q3"/>
    <mergeCell ref="R2:R3"/>
    <mergeCell ref="S2:S3"/>
    <mergeCell ref="F1:F3"/>
    <mergeCell ref="N1:Y1"/>
    <mergeCell ref="A1:A3"/>
    <mergeCell ref="B1:B3"/>
    <mergeCell ref="C1:C3"/>
    <mergeCell ref="D1:D3"/>
    <mergeCell ref="E1:E3"/>
    <mergeCell ref="G1:G3"/>
    <mergeCell ref="H1:H3"/>
    <mergeCell ref="I1:I3"/>
    <mergeCell ref="J1:J3"/>
    <mergeCell ref="K1:K3"/>
    <mergeCell ref="L1:L3"/>
    <mergeCell ref="U2:U3"/>
    <mergeCell ref="N2:N3"/>
    <mergeCell ref="O2:O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BFD70591D0374489E8E026B03BB2EE" ma:contentTypeVersion="32" ma:contentTypeDescription="Crear nuevo documento." ma:contentTypeScope="" ma:versionID="e35e75cc06675d23f91317aa40eba041">
  <xsd:schema xmlns:xsd="http://www.w3.org/2001/XMLSchema" xmlns:xs="http://www.w3.org/2001/XMLSchema" xmlns:p="http://schemas.microsoft.com/office/2006/metadata/properties" xmlns:ns1="http://schemas.microsoft.com/sharepoint/v3" xmlns:ns2="7bca82a3-7548-4c8d-b007-daa3f89b3500" xmlns:ns3="365a079c-736b-4335-b291-2e7ae15faa00" targetNamespace="http://schemas.microsoft.com/office/2006/metadata/properties" ma:root="true" ma:fieldsID="93bc31e7040c2bac79b6a47e3c25cda1" ns1:_="" ns2:_="" ns3:_="">
    <xsd:import namespace="http://schemas.microsoft.com/sharepoint/v3"/>
    <xsd:import namespace="7bca82a3-7548-4c8d-b007-daa3f89b3500"/>
    <xsd:import namespace="365a079c-736b-4335-b291-2e7ae15faa0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ma:readOnly="false">
      <xsd:simpleType>
        <xsd:restriction base="dms:Unknown"/>
      </xsd:simpleType>
    </xsd:element>
    <xsd:element name="PublishingExpirationDate" ma:index="5"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ca82a3-7548-4c8d-b007-daa3f89b3500"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5a079c-736b-4335-b291-2e7ae15faa0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_dlc_DocId xmlns="7bca82a3-7548-4c8d-b007-daa3f89b3500">HAZTHMS366H4-260687506-4497</_dlc_DocId>
    <_dlc_DocIdUrl xmlns="7bca82a3-7548-4c8d-b007-daa3f89b3500">
      <Url>https://conacytmx.sharepoint.com/sites/Evaluacion SIICYT/_layouts/15/DocIdRedir.aspx?ID=HAZTHMS366H4-260687506-4497</Url>
      <Description>HAZTHMS366H4-260687506-4497</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6A7881-4F54-4EA4-853C-D3A6D282B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ca82a3-7548-4c8d-b007-daa3f89b3500"/>
    <ds:schemaRef ds:uri="365a079c-736b-4335-b291-2e7ae15faa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9BD013-307B-4494-A9CA-5790AEB80287}">
  <ds:schemaRefs>
    <ds:schemaRef ds:uri="http://schemas.microsoft.com/sharepoint/events"/>
  </ds:schemaRefs>
</ds:datastoreItem>
</file>

<file path=customXml/itemProps3.xml><?xml version="1.0" encoding="utf-8"?>
<ds:datastoreItem xmlns:ds="http://schemas.openxmlformats.org/officeDocument/2006/customXml" ds:itemID="{E72C963D-404B-47C4-B046-607910AD12B4}">
  <ds:schemaRefs>
    <ds:schemaRef ds:uri="http://schemas.microsoft.com/sharepoint/v3/contenttype/forms"/>
  </ds:schemaRefs>
</ds:datastoreItem>
</file>

<file path=customXml/itemProps4.xml><?xml version="1.0" encoding="utf-8"?>
<ds:datastoreItem xmlns:ds="http://schemas.openxmlformats.org/officeDocument/2006/customXml" ds:itemID="{436714E9-13E7-4407-9D23-1594EB5A9B06}">
  <ds:schemaRefs>
    <ds:schemaRef ds:uri="http://purl.org/dc/dcmitype/"/>
    <ds:schemaRef ds:uri="http://purl.org/dc/elements/1.1/"/>
    <ds:schemaRef ds:uri="http://schemas.microsoft.com/office/2006/documentManagement/types"/>
    <ds:schemaRef ds:uri="7bca82a3-7548-4c8d-b007-daa3f89b3500"/>
    <ds:schemaRef ds:uri="http://purl.org/dc/terms/"/>
    <ds:schemaRef ds:uri="http://schemas.microsoft.com/sharepoint/v3"/>
    <ds:schemaRef ds:uri="http://schemas.microsoft.com/office/2006/metadata/properties"/>
    <ds:schemaRef ds:uri="365a079c-736b-4335-b291-2e7ae15faa00"/>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Med Verif Apoyos 4T 2022</vt:lpstr>
      <vt:lpstr>Med Verif Conv 4T 2022</vt:lpstr>
      <vt:lpstr>F003 4Ttrim22</vt:lpstr>
      <vt:lpstr>F002-3TRIM19</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LAP5ATA</dc:creator>
  <cp:keywords/>
  <dc:description/>
  <cp:lastModifiedBy>Administrador</cp:lastModifiedBy>
  <cp:revision/>
  <cp:lastPrinted>2023-01-05T19:02:18Z</cp:lastPrinted>
  <dcterms:created xsi:type="dcterms:W3CDTF">2019-04-04T23:21:39Z</dcterms:created>
  <dcterms:modified xsi:type="dcterms:W3CDTF">2023-01-31T16:26:52Z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0x01010098BFD70591D0374489E8E026B03BB2EE</vt:lpwstr>
  </property>
  <property fmtid="{D5CDD505-2E9C-101B-9397-08002B2CF9AE}" pid="3" name="_dlc_DocIdItemGuid">
    <vt:lpwstr>d4a60dde-fcc1-4c7e-b5ea-98b59502d0f0</vt:lpwstr>
  </property>
  <property fmtid="{D5CDD505-2E9C-101B-9397-08002B2CF9AE}" pid="4" name="AuthorIds_UIVersion_512">
    <vt:lpwstr>20</vt:lpwstr>
  </property>
  <property fmtid="{D5CDD505-2E9C-101B-9397-08002B2CF9AE}" pid="5" name="AuthorIds_UIVersion_1536">
    <vt:lpwstr>20</vt:lpwstr>
  </property>
</Properties>
</file>