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vvalencia\Escritorio\"/>
    </mc:Choice>
  </mc:AlternateContent>
  <workbookProtection workbookAlgorithmName="SHA-512" workbookHashValue="6uW3Y6P0iV1gE+OjEejUHqbZl/vDIJT0TRZUsD1AETp5lzlngaOAoL1tFS8QBjw5dSW8sfn3tYLT1QISECbqvQ==" workbookSaltValue="UBKN+NLJUHCIewF/vD+AoQ==" workbookSpinCount="100000" lockStructure="1"/>
  <bookViews>
    <workbookView xWindow="0" yWindow="0" windowWidth="28800" windowHeight="12030"/>
  </bookViews>
  <sheets>
    <sheet name="FORMATO" sheetId="1" r:id="rId1"/>
    <sheet name="Divisas" sheetId="10" state="hidden" r:id="rId2"/>
    <sheet name="CONTRIBUYENTES" sheetId="7" state="hidden" r:id="rId3"/>
    <sheet name="Anexo" sheetId="9" r:id="rId4"/>
  </sheets>
  <definedNames>
    <definedName name="_xlnm._FilterDatabase" localSheetId="1" hidden="1">Divisas!$A$1:$A$162</definedName>
    <definedName name="arbomex">CONTRIBUYENTES!$B$2</definedName>
    <definedName name="_xlnm.Print_Area" localSheetId="0">FORMATO!$A:$I</definedName>
    <definedName name="Conceptos">FORMATO!$X$49880:$X$49893</definedName>
    <definedName name="continental">CONTRIBUYENTES!$B$3</definedName>
    <definedName name="corporacion">CONTRIBUYENTES!$B$4:$B$7</definedName>
    <definedName name="corporación">CONTRIBUYENTES!$B$3:$B$6</definedName>
    <definedName name="deacero">CONTRIBUYENTES!$B$8:$B$11</definedName>
    <definedName name="derivados">CONTRIBUYENTES!$B$12</definedName>
    <definedName name="dysal">CONTRIBUYENTES!$B$13</definedName>
    <definedName name="energias">CONTRIBUYENTES!$B$14</definedName>
    <definedName name="eurotranciatura">CONTRIBUYENTES!$B$15</definedName>
    <definedName name="fca">CONTRIBUYENTES!$B$16:$B$19</definedName>
    <definedName name="fritos">CONTRIBUYENTES!$B$20</definedName>
    <definedName name="innovare">CONTRIBUYENTES!$B$21:$B$22</definedName>
    <definedName name="intercovamex">CONTRIBUYENTES!$B$10</definedName>
    <definedName name="kimberly">CONTRIBUYENTES!$B$24:$B$25</definedName>
    <definedName name="koppert">CONTRIBUYENTES!$B$26</definedName>
    <definedName name="lamitec">CONTRIBUYENTES!$B$34</definedName>
    <definedName name="liber">CONTRIBUYENTES!$B$35</definedName>
    <definedName name="maclin">CONTRIBUYENTES!$B$36</definedName>
    <definedName name="maver">CONTRIBUYENTES!$B$40</definedName>
    <definedName name="medix">CONTRIBUYENTES!$B$41:$B$42</definedName>
    <definedName name="mess">CONTRIBUYENTES!$B$37</definedName>
    <definedName name="novasem">CONTRIBUYENTES!$B$38</definedName>
    <definedName name="organo">CONTRIBUYENTES!$B$39</definedName>
    <definedName name="pisa">CONTRIBUYENTES!$B$28:$B$29</definedName>
    <definedName name="quimicos">CONTRIBUYENTES!$B$43</definedName>
    <definedName name="raam">CONTRIBUYENTES!$B$27</definedName>
    <definedName name="servicios">CONTRIBUYENTES!$B$44</definedName>
    <definedName name="silanes">CONTRIBUYENTES!$B$30:$B$33</definedName>
    <definedName name="ternium">CONTRIBUYENTES!$B$45</definedName>
    <definedName name="_xlnm.Print_Titles" localSheetId="0">FORMATO!#REF!</definedName>
    <definedName name="troquelados">CONTRIBUYENTES!$B$46</definedName>
    <definedName name="volkswagen">CONTRIBUYENTES!$B$47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5" i="1" l="1"/>
  <c r="L85" i="1"/>
  <c r="P84" i="1"/>
  <c r="P83" i="1"/>
  <c r="P82" i="1"/>
  <c r="P85" i="1" s="1"/>
  <c r="N68" i="1"/>
  <c r="L68" i="1"/>
  <c r="P67" i="1"/>
  <c r="P66" i="1"/>
  <c r="P65" i="1"/>
  <c r="P68" i="1" l="1"/>
  <c r="Q78" i="1"/>
  <c r="O78" i="1"/>
  <c r="M78" i="1"/>
  <c r="Q61" i="1"/>
  <c r="O61" i="1"/>
  <c r="M61" i="1"/>
  <c r="P51" i="1"/>
  <c r="P39" i="1"/>
  <c r="P40" i="1"/>
  <c r="P38" i="1"/>
  <c r="P41" i="1" l="1"/>
  <c r="L41" i="1"/>
  <c r="N41" i="1"/>
  <c r="F91" i="1" l="1"/>
  <c r="Q32" i="1"/>
  <c r="F89" i="1" s="1"/>
  <c r="F93" i="1" l="1"/>
  <c r="O32" i="1"/>
  <c r="M32" i="1"/>
  <c r="O23" i="1"/>
  <c r="A9" i="1"/>
  <c r="P9" i="1" l="1"/>
  <c r="N13" i="1" s="1"/>
  <c r="A7" i="1"/>
  <c r="A47" i="7"/>
  <c r="A42" i="7"/>
  <c r="A41" i="7"/>
  <c r="A40" i="7"/>
  <c r="A39" i="7"/>
  <c r="A37" i="7"/>
  <c r="A34" i="7"/>
  <c r="A33" i="7"/>
  <c r="A32" i="7"/>
  <c r="A29" i="7"/>
  <c r="A28" i="7"/>
  <c r="A26" i="7"/>
  <c r="A25" i="7"/>
  <c r="A20" i="7"/>
  <c r="A19" i="7"/>
  <c r="A18" i="7"/>
  <c r="A17" i="7"/>
  <c r="A16" i="7"/>
  <c r="A15" i="7"/>
  <c r="A13" i="7"/>
  <c r="A12" i="7"/>
  <c r="A11" i="7"/>
  <c r="A10" i="7"/>
  <c r="A9" i="7"/>
  <c r="A8" i="7"/>
  <c r="A3" i="7"/>
  <c r="A46" i="7"/>
  <c r="A45" i="7"/>
  <c r="A44" i="7"/>
  <c r="A43" i="7"/>
  <c r="A38" i="7"/>
  <c r="A36" i="7"/>
  <c r="A35" i="7"/>
  <c r="A31" i="7"/>
  <c r="A30" i="7"/>
  <c r="A27" i="7"/>
  <c r="A24" i="7"/>
  <c r="A23" i="7"/>
  <c r="A22" i="7"/>
  <c r="A21" i="7"/>
  <c r="A14" i="7"/>
  <c r="A7" i="7"/>
  <c r="A6" i="7"/>
  <c r="A5" i="7"/>
  <c r="A4" i="7"/>
  <c r="A2" i="7"/>
  <c r="M7" i="1" l="1"/>
  <c r="Q11" i="1"/>
  <c r="F11" i="1"/>
  <c r="C13" i="1"/>
  <c r="AB49880" i="1" l="1"/>
  <c r="AB49881" i="1" s="1"/>
  <c r="AB49882" i="1" s="1"/>
  <c r="AB49883" i="1" s="1"/>
  <c r="AB49884" i="1" s="1"/>
  <c r="AB49885" i="1" s="1"/>
  <c r="AB49886" i="1" s="1"/>
  <c r="AB49887" i="1" s="1"/>
  <c r="AB49888" i="1" s="1"/>
  <c r="AB49889" i="1" s="1"/>
  <c r="AB49890" i="1" s="1"/>
  <c r="AB49891" i="1" s="1"/>
  <c r="AB49892" i="1" s="1"/>
  <c r="AB49893" i="1" s="1"/>
  <c r="AB49894" i="1" s="1"/>
</calcChain>
</file>

<file path=xl/sharedStrings.xml><?xml version="1.0" encoding="utf-8"?>
<sst xmlns="http://schemas.openxmlformats.org/spreadsheetml/2006/main" count="559" uniqueCount="408">
  <si>
    <t>Adquisición de material de filmación</t>
  </si>
  <si>
    <t>Adquisición de activos</t>
  </si>
  <si>
    <t>Arrendamiento de bienes y servicios</t>
  </si>
  <si>
    <t>Combustibles</t>
  </si>
  <si>
    <t>Derechos de autor</t>
  </si>
  <si>
    <t>Fletes y acarreos</t>
  </si>
  <si>
    <t>Gastos de alimentación</t>
  </si>
  <si>
    <t>Gastos de promoción</t>
  </si>
  <si>
    <t>Honorarios (sin incluir los servicios de gestores)</t>
  </si>
  <si>
    <t>Primas de seguros o fianzas</t>
  </si>
  <si>
    <t>Servicios de gestores</t>
  </si>
  <si>
    <t>Sueldos y salarios</t>
  </si>
  <si>
    <t>Viáticos o gastos de viaje</t>
  </si>
  <si>
    <t>Otros gastos</t>
  </si>
  <si>
    <t>RENIECYT:</t>
  </si>
  <si>
    <t>MODALIDAD</t>
  </si>
  <si>
    <t>CONCATENAR</t>
  </si>
  <si>
    <t>PROYECTO</t>
  </si>
  <si>
    <t>SOLICITUD</t>
  </si>
  <si>
    <t>RENIECYT</t>
  </si>
  <si>
    <t>RAZÓN SOCIAL</t>
  </si>
  <si>
    <t>RFC</t>
  </si>
  <si>
    <t>VALOR PROYECTO</t>
  </si>
  <si>
    <t>CONVOCATORIA</t>
  </si>
  <si>
    <t>TEMPORALIDAD</t>
  </si>
  <si>
    <t>etiqueta</t>
  </si>
  <si>
    <t>Proceso De Moldes Apilados Stacking Mold</t>
  </si>
  <si>
    <t>ARBOMEX SA DE CV</t>
  </si>
  <si>
    <t>ARB820712U77</t>
  </si>
  <si>
    <t>Multianual</t>
  </si>
  <si>
    <t>2017-2018</t>
  </si>
  <si>
    <t>arbomex</t>
  </si>
  <si>
    <t>Itd Platform Servicio De Integracion Y Tutela De D</t>
  </si>
  <si>
    <t>CORPORACIÓN EN INVESTIGACIÓN TECNOLÓGICA E INFORMÁTICA, S.A.P.I. DE C.V.</t>
  </si>
  <si>
    <t>CIT9603266E3</t>
  </si>
  <si>
    <t>2017-2019</t>
  </si>
  <si>
    <t>corporacion</t>
  </si>
  <si>
    <t xml:space="preserve">P&amp;P - Servicio Automatizado Para Estacionamientos </t>
  </si>
  <si>
    <t>Squidox</t>
  </si>
  <si>
    <t>Billetera Movil Plataforma De Pagos Electrónicos</t>
  </si>
  <si>
    <t>2017-2020</t>
  </si>
  <si>
    <t>Instalación Y Pruebas De Planta Geotérmica 500Kw</t>
  </si>
  <si>
    <t>ENERGÍAS ALTERNAS, ESTUDIOS Y PROYECTOS, S.A. DE C.V.</t>
  </si>
  <si>
    <t>EAE091009UF7</t>
  </si>
  <si>
    <t>energias</t>
  </si>
  <si>
    <t>Farmacos En Laminillas Orodispersables</t>
  </si>
  <si>
    <t>INNOVARE R&amp;D, S.A. DE C.V.</t>
  </si>
  <si>
    <t>IRD951206NFA</t>
  </si>
  <si>
    <t>innovare</t>
  </si>
  <si>
    <t>T1144 VIH</t>
  </si>
  <si>
    <t>INTERCOVAMEX, S.A. DE C.V.</t>
  </si>
  <si>
    <t>INT9103157U9</t>
  </si>
  <si>
    <t>intercovamex</t>
  </si>
  <si>
    <t xml:space="preserve">Productos Nonwoven Tecnologicamente Mejorados </t>
  </si>
  <si>
    <t>KIMBERLY CLARK DE MEXICO, S.A.B. DE C.V.</t>
  </si>
  <si>
    <t>KCM810226DEA</t>
  </si>
  <si>
    <t>kimberly</t>
  </si>
  <si>
    <t>Planta Piloto Para Medicamentos Innovadores</t>
  </si>
  <si>
    <t>LABORATORIO RAAM DE SAHUAYO, S. A. DE C.V.</t>
  </si>
  <si>
    <t>LRS030905Q16</t>
  </si>
  <si>
    <t>raam</t>
  </si>
  <si>
    <t>Biológico Para Intoxicación Por Veneno De Alacrán</t>
  </si>
  <si>
    <t>LABORATORIOS SILANES, S.A. DE C.V.</t>
  </si>
  <si>
    <t>LSI8112153I7</t>
  </si>
  <si>
    <t>silanes</t>
  </si>
  <si>
    <t>Medicamentos Innovadores Para Tx Del Sm Y Dolor</t>
  </si>
  <si>
    <t>Robot Interactivo Social Para La Salud (Rissa)</t>
  </si>
  <si>
    <t>LIBER SALUS, S.A. DE C.V.</t>
  </si>
  <si>
    <t>LSA120511F20</t>
  </si>
  <si>
    <t>liber</t>
  </si>
  <si>
    <t>Centro De Diseño Y Prototipado Industrial Maclin</t>
  </si>
  <si>
    <t>MACLIN, S.A. DE C.V.</t>
  </si>
  <si>
    <t>MAC8405088T7</t>
  </si>
  <si>
    <t>maclin</t>
  </si>
  <si>
    <t>Proyecto Estratégico De Impacto Regional Para La Investigación, Mejoramiento Genético, Validación, Reproducción Y Aprovechamiento Sustentable De Variedades De Maíz Blanco Y Amarillo, Para Crear Híbridos Tolerantes A Sequia, Exceso De Humedad, Calor Y Mancha De Asfalto Con Alto Contenido De Proteína (Qpm).</t>
  </si>
  <si>
    <t>NOVASEM INNOVACIONES, S.A. DE C.V.</t>
  </si>
  <si>
    <t>NIN110802PJ1</t>
  </si>
  <si>
    <t>novasem</t>
  </si>
  <si>
    <t>Bioestimulantes Para La Salud De La Rizosfera</t>
  </si>
  <si>
    <t>PRODUCTOS QUÍMICOS DE CHIHUAHUA, S.A. DE C.V.</t>
  </si>
  <si>
    <t>PQC570424NV2</t>
  </si>
  <si>
    <t>quimicos</t>
  </si>
  <si>
    <t>Proceso Hidrometalurgico</t>
  </si>
  <si>
    <t>SERVICIOS ESPECIALIZADOS PEÑOLES, S.A. DE C.V.</t>
  </si>
  <si>
    <t>SEP1312171X9</t>
  </si>
  <si>
    <t>servicios</t>
  </si>
  <si>
    <t>Aceros Avanzados Para La Industria Automotriz</t>
  </si>
  <si>
    <t>TERNIUM MÉXICO, S. A. DE C. V.</t>
  </si>
  <si>
    <t>TME840710TR4</t>
  </si>
  <si>
    <t>ternium</t>
  </si>
  <si>
    <t xml:space="preserve">Fabricación de aisladores de vibración por inyección </t>
  </si>
  <si>
    <t>TROQUELADOS AUTOMOTRICES RC, S.A. DE C.V.</t>
  </si>
  <si>
    <t>TAR820524PX8</t>
  </si>
  <si>
    <t>troquelados</t>
  </si>
  <si>
    <t>Diseño Y Desarrollo De Un Controlador Para Un Motor De Reluctancia Variable De 48V</t>
  </si>
  <si>
    <t>CONTINENTAL AUTOMOTIVE GUADALAJARA MEXICO, S.A. DE C.V.</t>
  </si>
  <si>
    <t>SVD000317AH4</t>
  </si>
  <si>
    <t>Anual</t>
  </si>
  <si>
    <t>continental</t>
  </si>
  <si>
    <t>Reconversión De Sistema De Limpieza De Alambre En Línea De Galvanizado.</t>
  </si>
  <si>
    <t>DEACERO, S.A.P.I. DE C.V.</t>
  </si>
  <si>
    <t>DEA7103086X2</t>
  </si>
  <si>
    <t>deacero</t>
  </si>
  <si>
    <t>Diseño E Implementación De Celda Piloto Para Sistema De Galvanizado De Alta Velocidad De Alambres Gruesos.</t>
  </si>
  <si>
    <t>Sistema De Medición Y Control De Capa De Zinc En Galvanizado Alta Velocidad.</t>
  </si>
  <si>
    <t>Reingeniería De Procesos Basada En El Diseño E Implementación De Una Plataforma De Tecnología I4.0.</t>
  </si>
  <si>
    <t>2018-2019</t>
  </si>
  <si>
    <t>Proceso Innovador Para La Obtención De Éteres De Celulosa De Alta Viscosidad</t>
  </si>
  <si>
    <t>DERIVADOS MACROQUIMICOS S. A. DE C. V.</t>
  </si>
  <si>
    <t>DMA810730C2A</t>
  </si>
  <si>
    <t>derivados</t>
  </si>
  <si>
    <t>Mejora Área De Investigación Y Desarrollo Dysal</t>
  </si>
  <si>
    <t>DYSAL SA DE CV</t>
  </si>
  <si>
    <t>DYS950802GB3</t>
  </si>
  <si>
    <t>dysal</t>
  </si>
  <si>
    <t>Proyecto De Inversión En Investigación Y Desarrollo Tecnológico</t>
  </si>
  <si>
    <t>EUROTRANCIATURA MEXICO S.A. DE C.V.</t>
  </si>
  <si>
    <t>EME041012U1A</t>
  </si>
  <si>
    <t>eurotranciatura</t>
  </si>
  <si>
    <t>Desarrollo, Validación Y Pruebas De Un Sistema De Transferencia De Chasis</t>
  </si>
  <si>
    <t>FCA MEXICO, S.A. DE C.V.</t>
  </si>
  <si>
    <t>CME720930GM9</t>
  </si>
  <si>
    <t>fca</t>
  </si>
  <si>
    <t>Desarrollo Y Validación De Nuevo Proceso Para Celda Robotizada De Soldadura De Arco Sumergido</t>
  </si>
  <si>
    <t>Desarrollo, Validación Y Pruebas De Nueva Línea De Ladder Biw Con Tecnologías De Industria 4.0</t>
  </si>
  <si>
    <t>Desarrollo E Implementación De Un Nuevo Proceso De Aplicación De Pintura Para Mejorar El Tiempo Ciclo Y Reducir El Impacto Medioambiental</t>
  </si>
  <si>
    <t>Tecnología Snacks</t>
  </si>
  <si>
    <t>FRITOS TOTIS, S.A. DE C.V.</t>
  </si>
  <si>
    <t>FTO940224B99</t>
  </si>
  <si>
    <t>fritos</t>
  </si>
  <si>
    <t>Productos Nonwoven Tecnológicamente Mejorados Con Mayor Contenido De Fibras Recics</t>
  </si>
  <si>
    <t>Sistema De Manejo Integrado De Plagas Para La Agricultura Protegida En México</t>
  </si>
  <si>
    <t>KOPPERT MEXICO, S.A. DE C.V.</t>
  </si>
  <si>
    <t>KME970924IP4</t>
  </si>
  <si>
    <t>koppert</t>
  </si>
  <si>
    <t>I+D De Un Agente Trombolítico Biotecnológico Recombinante Para Tratamiento De Infartos Agudos Al Miocardio En Pacientes Mexicanos</t>
  </si>
  <si>
    <t>LABORATORIOS PISA, S.A. DE C.V.</t>
  </si>
  <si>
    <t>LPI830527KJ2</t>
  </si>
  <si>
    <t>pisa</t>
  </si>
  <si>
    <t>Desarrollo De Un Análogo De Liraglutida Para El Control De Insulina Basal En Población Mexicana Con Síndrome Metabólico</t>
  </si>
  <si>
    <t>Desarrollo De Una Plataforma De Medicamentos Innovadores Para El Tratamiento De Enfermedades Crónicas</t>
  </si>
  <si>
    <t>Desarrollo De Una Plataforma Tecnológica Para La Obtención De Proteínas Recombinantes Para El Desarrollo De Productos Con Fines Terapéuticos Y Diagnósticos</t>
  </si>
  <si>
    <t>Lamiclick</t>
  </si>
  <si>
    <t>LAMITEC SA DE CV</t>
  </si>
  <si>
    <t>LAM840803J2A</t>
  </si>
  <si>
    <t>lamitec</t>
  </si>
  <si>
    <t>Diseño De Un Sistema De Medición Para La Determinación De Defectos De Forma, En Piezas Plásticas Para La Industria Automotriz</t>
  </si>
  <si>
    <t>MESS SERVICIOS METROLOGICOS, S. DE R.L DE C.V</t>
  </si>
  <si>
    <t>MSM0912029D5</t>
  </si>
  <si>
    <t>2018-2020</t>
  </si>
  <si>
    <t>mess</t>
  </si>
  <si>
    <t>Planta Piloto Para La Fabricación De Cloruro De Benzalconio Grado Farmacéutico Y Otro Cuaternarios De Amonio</t>
  </si>
  <si>
    <t>ORGANO SINTESIS, S.A. DE C.V.</t>
  </si>
  <si>
    <t>OSI6610172E7</t>
  </si>
  <si>
    <t>organo</t>
  </si>
  <si>
    <t>Inmunomodulador De Alta Especificidad Y Eficacia  En El Tratamiento De Esclerosis Múltiple</t>
  </si>
  <si>
    <t>PRODUCTOS MAVER, S.A. DE C.V.</t>
  </si>
  <si>
    <t>PMA930216GB2</t>
  </si>
  <si>
    <t>maver</t>
  </si>
  <si>
    <t>Nuevos Desarrollos Tecnológicos Para El Tratamiento Integral De La Obesidad Y Sus Comorbilidades</t>
  </si>
  <si>
    <t>PRODUCTOS MEDIX, S.A. DE C.V.</t>
  </si>
  <si>
    <t>PME5605296V4</t>
  </si>
  <si>
    <t>medix</t>
  </si>
  <si>
    <t>Nuevos Medicamentos Para El Tratamiento Integral De La Obesidad Y Sus Comorbilidades</t>
  </si>
  <si>
    <t>Desarrollo De Plataformas Innovadoras</t>
  </si>
  <si>
    <t>VOLKSWAGEN DE MEXICO, S. A. DE C. V.</t>
  </si>
  <si>
    <t>VME640813HF6</t>
  </si>
  <si>
    <t>volkswagen</t>
  </si>
  <si>
    <t>1. Identificación del contribuyente y la propuesta beneficiada</t>
  </si>
  <si>
    <t>R.F.C. :</t>
  </si>
  <si>
    <t>Razón Social:</t>
  </si>
  <si>
    <t>Nombre del proyecto aprobado:</t>
  </si>
  <si>
    <t>Número de solicitud:</t>
  </si>
  <si>
    <t>Valor de los rubros elegibles aprobados:</t>
  </si>
  <si>
    <t>Valor total del proyecto:</t>
  </si>
  <si>
    <t>Año en que se aprobó:</t>
  </si>
  <si>
    <t>Modalidad:</t>
  </si>
  <si>
    <t>Temporalidad aprobada para el desarrollo del proyecto:</t>
  </si>
  <si>
    <t>Fuente de Financiamiento</t>
  </si>
  <si>
    <t>Importe del financiamiento</t>
  </si>
  <si>
    <t>Total</t>
  </si>
  <si>
    <t>2. Relación de las fuentes de financiamiento del proyecto de inversión.</t>
  </si>
  <si>
    <t>Folio Fiscal del CFDI</t>
  </si>
  <si>
    <t>Concepto</t>
  </si>
  <si>
    <t>Subtotal sin impuestos</t>
  </si>
  <si>
    <t>Impuestos</t>
  </si>
  <si>
    <t>Total de la factura</t>
  </si>
  <si>
    <t>R.F.C. del emisor de la factura</t>
  </si>
  <si>
    <t>Fecha de facturación</t>
  </si>
  <si>
    <t>Rubro Elegible</t>
  </si>
  <si>
    <t>Rubro Elegibe</t>
  </si>
  <si>
    <t>Concepto de la Factura</t>
  </si>
  <si>
    <t>3. Relación de los gastos efectuados en territorio nacional.</t>
  </si>
  <si>
    <t>Fecha del invoice</t>
  </si>
  <si>
    <t>Folio del Invoice</t>
  </si>
  <si>
    <t>Emisor del Invoice</t>
  </si>
  <si>
    <t>Tipo de Cambio</t>
  </si>
  <si>
    <t>Total del invoice en MXP</t>
  </si>
  <si>
    <t>4. Relación de las contingencias estimadas para el proyecto de inversión a financiarse con el crédito fiscal autorizado.</t>
  </si>
  <si>
    <r>
      <rPr>
        <b/>
        <sz val="12"/>
        <rFont val="Arial"/>
        <family val="2"/>
      </rPr>
      <t>Instrucciones de llenado:</t>
    </r>
    <r>
      <rPr>
        <sz val="12"/>
        <rFont val="Arial"/>
        <family val="2"/>
      </rPr>
      <t xml:space="preserve"> Ingrese la información requerida sobre las contingencias que haya pronosticado en su propuesta. Ingrese las filas que sean necesarias</t>
    </r>
  </si>
  <si>
    <t>Concepto de la contingencia</t>
  </si>
  <si>
    <t>Importe de contingencias</t>
  </si>
  <si>
    <t>4. Contingencias efectivamente realizadas. Ingrese las filas necesarias</t>
  </si>
  <si>
    <t>Tabla 1</t>
  </si>
  <si>
    <t>Tabla 2</t>
  </si>
  <si>
    <t>3. Relación de los gastos efectuados en el extranjero.</t>
  </si>
  <si>
    <t>5. Contingencias no realizadas que se destinaron a otros rubros de gasto del proyecto de inversión.</t>
  </si>
  <si>
    <t>6. Total del proyecto de inversión.</t>
  </si>
  <si>
    <t>Total de gastos en el proyecto de inversión para rubros elegibles.</t>
  </si>
  <si>
    <t>Monto total del invoice (moneda extranjera)</t>
  </si>
  <si>
    <t>Contratación de investigadores externos a la empresa</t>
  </si>
  <si>
    <t>Trabajo de campo</t>
  </si>
  <si>
    <t>Herramientas para pruebas experimentales</t>
  </si>
  <si>
    <t>Pago de servicios externos a terceros nacionales</t>
  </si>
  <si>
    <t>Equipo especializado que sea indispensable para el proyecto de inversión</t>
  </si>
  <si>
    <t>Equipo de laboratorio especializado que sea indispensable para el proyecto de inversión</t>
  </si>
  <si>
    <t>Maquinaria especializada que sea indispensable para el proyecto de inversión</t>
  </si>
  <si>
    <t>Gastos de capacitación en técnicas o uso de equipo que sea imprecindible para el proyecto de inversión</t>
  </si>
  <si>
    <t>Seres vivos</t>
  </si>
  <si>
    <t>Arrendamiento de equipo especializado que sea indispensable para el proyecto de inversión</t>
  </si>
  <si>
    <t>Prototipos de prueba</t>
  </si>
  <si>
    <t>Reactivos, materiales e insumos para diseños experimentales</t>
  </si>
  <si>
    <t>Pagos por vinculación</t>
  </si>
  <si>
    <t>Planta piloto experimental</t>
  </si>
  <si>
    <t>Pago de servicios a los laboratorios nacionales CONACYT</t>
  </si>
  <si>
    <t>Aportaciones de seguridad social</t>
  </si>
  <si>
    <t>Rubros elegibles</t>
  </si>
  <si>
    <t>a. Totales</t>
  </si>
  <si>
    <t>i. Totales</t>
  </si>
  <si>
    <t>b. Totales</t>
  </si>
  <si>
    <t>ii. Totales</t>
  </si>
  <si>
    <t>c. Totales</t>
  </si>
  <si>
    <t>iii. Totales</t>
  </si>
  <si>
    <t>A. Total de gastos en territorio nacional</t>
  </si>
  <si>
    <t>B. Total de gastos en el extranjero</t>
  </si>
  <si>
    <t>Suma los totales a, b, c</t>
  </si>
  <si>
    <t>Suma los totales i, ii, iii</t>
  </si>
  <si>
    <t>Suma los totales A y B</t>
  </si>
  <si>
    <r>
      <rPr>
        <b/>
        <sz val="12"/>
        <rFont val="Arial"/>
        <family val="2"/>
      </rPr>
      <t>Instrucciones de llenado:</t>
    </r>
    <r>
      <rPr>
        <sz val="12"/>
        <rFont val="Arial"/>
        <family val="2"/>
      </rPr>
      <t xml:space="preserve"> Anote las diferentes fuentes de financiamiento que se hayan utilizado o que se utilizaran para la realización del proyecto. Agregue tantas filas como sean necesarias.</t>
    </r>
  </si>
  <si>
    <t>Reporte sobre los impactos y beneficios obtenidos por los proyectos de inversión apoyados por el Estímulo Fiscal a la Investigación y Desarrollo de Tecnología EFIDT 2017 y 2018</t>
  </si>
  <si>
    <r>
      <rPr>
        <b/>
        <sz val="12"/>
        <rFont val="Arial"/>
        <family val="2"/>
      </rPr>
      <t>Instrucciones de llenado:</t>
    </r>
    <r>
      <rPr>
        <sz val="12"/>
        <rFont val="Arial"/>
        <family val="2"/>
      </rPr>
      <t xml:space="preserve"> Registre la información de los Invoices que fueron emitidas para la realización del proyecto aprobado por el EFIDT. Agregue tantas filas como sean necesarias.  Se deberá seleccionar de la lista desplegable el rubro elegible correspondiente a los rubros que se enlistan en el anexo de este documento. Además, considere el tipo de cambio al cual se hicieron los gastos en el invoice correspondiente.</t>
    </r>
  </si>
  <si>
    <t>Divisa</t>
  </si>
  <si>
    <t>Dirham - AED</t>
  </si>
  <si>
    <t>Afgani Afgano - AFN</t>
  </si>
  <si>
    <t>Lek Albanés - ALL</t>
  </si>
  <si>
    <t>Dram Armenio - AMD</t>
  </si>
  <si>
    <t>Florín Antillano Neerlandés - ANG</t>
  </si>
  <si>
    <t>Kwanza Angoleño - AOA</t>
  </si>
  <si>
    <t>Peso Argentino - ARS</t>
  </si>
  <si>
    <t>Dólar Australiano - AUD</t>
  </si>
  <si>
    <t>Florín Arubeño - AWG</t>
  </si>
  <si>
    <t>Manat Azerbaiyano - AZN</t>
  </si>
  <si>
    <t>Marco Convertible - BAM</t>
  </si>
  <si>
    <t>Dólar - BBD</t>
  </si>
  <si>
    <t>Taka - BDT</t>
  </si>
  <si>
    <t>Lev Búlgaro - BGN</t>
  </si>
  <si>
    <t>Dinar Bahreini - BHD</t>
  </si>
  <si>
    <t>Franco Burundés - BIF</t>
  </si>
  <si>
    <t>Dólar - BMD</t>
  </si>
  <si>
    <t>Dólar - BND</t>
  </si>
  <si>
    <t>Boliviano - BOB</t>
  </si>
  <si>
    <t>Real Brasileño - BRL</t>
  </si>
  <si>
    <t>Dólar Bahameño - BSD</t>
  </si>
  <si>
    <t>Ngultrum - BTN</t>
  </si>
  <si>
    <t>Pula - BWP</t>
  </si>
  <si>
    <t>Rublo Bielorruso - BYN</t>
  </si>
  <si>
    <t>Dólar - BZD</t>
  </si>
  <si>
    <t>Dólar Canadiense - CAD</t>
  </si>
  <si>
    <t>Franco Congoleño - CDF</t>
  </si>
  <si>
    <t>Franco Suizo - CHF</t>
  </si>
  <si>
    <t>Peso Chileno - CLP</t>
  </si>
  <si>
    <t>Rmb Yuan Renminbi Chino - CNY</t>
  </si>
  <si>
    <t>Peso Colombiano - COP</t>
  </si>
  <si>
    <t>Colón Costarricense - CRC</t>
  </si>
  <si>
    <t>Peso Cubano Convertible - CUC</t>
  </si>
  <si>
    <t>Escudo Caboverdiano - CVE</t>
  </si>
  <si>
    <t>Koruna Checa - CZK</t>
  </si>
  <si>
    <t>Franco Yibutiano - DJF</t>
  </si>
  <si>
    <t>Corona Danesa - DKK</t>
  </si>
  <si>
    <t>Peso Dominicano - DOP</t>
  </si>
  <si>
    <t>Dinar Algerino - DZD</t>
  </si>
  <si>
    <t>Libra Egipcia - EGP</t>
  </si>
  <si>
    <t>Nafka Eritreo - ERN</t>
  </si>
  <si>
    <t>Birr Etiope - ETB</t>
  </si>
  <si>
    <t>Euro - EUR</t>
  </si>
  <si>
    <t>Dólar Fijiano - FJD</t>
  </si>
  <si>
    <t>Libra Esterlina - GBP</t>
  </si>
  <si>
    <t>Lari Georgiano - GEL</t>
  </si>
  <si>
    <t>Libra - GGP</t>
  </si>
  <si>
    <t>Cedi Ghanés - GHS</t>
  </si>
  <si>
    <t>Libra - GIP</t>
  </si>
  <si>
    <t>Dalasi Gambiano - GMD</t>
  </si>
  <si>
    <t>Franco Guineano - GNF</t>
  </si>
  <si>
    <t>Quetzal Guatemalteco - GTQ</t>
  </si>
  <si>
    <t>Dólar Guyanés - GYD</t>
  </si>
  <si>
    <t>Dólar - HKD</t>
  </si>
  <si>
    <t>Lempira Hondureño - HNL</t>
  </si>
  <si>
    <t>Kuna Croata - HRK</t>
  </si>
  <si>
    <t>Gourde Haitiano - HTG</t>
  </si>
  <si>
    <t>Forint Húngaro - HUF</t>
  </si>
  <si>
    <t>Rupiah Indonesia - IDR</t>
  </si>
  <si>
    <t>Nuevo Shékel Israeli - ILS</t>
  </si>
  <si>
    <t>Libra - IMP</t>
  </si>
  <si>
    <t>Rupia India - INR</t>
  </si>
  <si>
    <t>Dinar Iraquí - IQD</t>
  </si>
  <si>
    <t>Rial Iraní - IRR</t>
  </si>
  <si>
    <t>Króna Islandesa - ISK</t>
  </si>
  <si>
    <t>Libra - JEP</t>
  </si>
  <si>
    <t>Dólar Jamaicano - JMD</t>
  </si>
  <si>
    <t>Dinar Jordano - JOD</t>
  </si>
  <si>
    <t>Yen Japonés - JPY</t>
  </si>
  <si>
    <t>Chelín Keniata - KES</t>
  </si>
  <si>
    <t>Som Kirguís - KGS</t>
  </si>
  <si>
    <t>Riel Camboyano - KHR</t>
  </si>
  <si>
    <t>Dólar De Kiribati - KID</t>
  </si>
  <si>
    <t>Franco Comoriano - KMF</t>
  </si>
  <si>
    <t>Won Norcoreano - KPW</t>
  </si>
  <si>
    <t>Won Surcoreano - KRW</t>
  </si>
  <si>
    <t>Dinar Kuwaití - KWD</t>
  </si>
  <si>
    <t>Dólar Caimano - KYD</t>
  </si>
  <si>
    <t>Tenge Kazajo - KZT</t>
  </si>
  <si>
    <t>Kip Lao - LAK</t>
  </si>
  <si>
    <t>Libra Libanesa - LBP</t>
  </si>
  <si>
    <t>Rupia - LKR</t>
  </si>
  <si>
    <t>Dólar Liberiano - LRD</t>
  </si>
  <si>
    <t>Loti Lesotense - LSL</t>
  </si>
  <si>
    <t>Litas Lituano - LTL</t>
  </si>
  <si>
    <t>Dinar Libio - LYD</t>
  </si>
  <si>
    <t>Dirham Marroquí - MAD</t>
  </si>
  <si>
    <t>Leu Moldavo - MDL</t>
  </si>
  <si>
    <t>Ariary Malgache - MGA</t>
  </si>
  <si>
    <t>Denar Macedonio - MKD</t>
  </si>
  <si>
    <t>Kyat Birmano - MMK</t>
  </si>
  <si>
    <t>Tughrik Mongol - MNT</t>
  </si>
  <si>
    <t>Pataca - MOP</t>
  </si>
  <si>
    <t>Ouguiya Mauritana - MRU</t>
  </si>
  <si>
    <t>Rupia Mauricia - MUR</t>
  </si>
  <si>
    <t>Rufiyaa Maldiva - MVR</t>
  </si>
  <si>
    <t>Kwacha Malauí - MWK</t>
  </si>
  <si>
    <t>Peso Mexicano - MXN</t>
  </si>
  <si>
    <t>Ringgit Malayo - MYR</t>
  </si>
  <si>
    <t>Metical Mozambiqueño - MZN</t>
  </si>
  <si>
    <t>Dólar Namibio - NAD</t>
  </si>
  <si>
    <t>Naira Nigeriana - NGN</t>
  </si>
  <si>
    <t>Córdoba Nicaragüense - NIO</t>
  </si>
  <si>
    <t>Corona Noruega - NOK</t>
  </si>
  <si>
    <t>Rupia Nepalesa - NPR</t>
  </si>
  <si>
    <t>Dólar Neozelandés - NZD</t>
  </si>
  <si>
    <t>Rial Omaní - OMR</t>
  </si>
  <si>
    <t>Balboa Panameña - PAB</t>
  </si>
  <si>
    <t>Nuevo Sol Peruano - PEN</t>
  </si>
  <si>
    <t>Kina - PGK</t>
  </si>
  <si>
    <t>Peso Filipino - PHP</t>
  </si>
  <si>
    <t>Rupia Pakistaní - PKR</t>
  </si>
  <si>
    <t>Złoty Polaco - PLN</t>
  </si>
  <si>
    <t>Guaraní - PYG</t>
  </si>
  <si>
    <t>Rial Qatarí - QAR</t>
  </si>
  <si>
    <t>Leu Rumano - RON</t>
  </si>
  <si>
    <t>Dinar - RSD</t>
  </si>
  <si>
    <t>Rublo Ruso - RUB</t>
  </si>
  <si>
    <t>Franco Ruandés - RWF</t>
  </si>
  <si>
    <t>Riyal Saudí - SAR</t>
  </si>
  <si>
    <t>Dólar - SBD</t>
  </si>
  <si>
    <t>Rupia - SCR</t>
  </si>
  <si>
    <t>Dinar Sudanés - SDG</t>
  </si>
  <si>
    <t>Corona Sueca - SEK</t>
  </si>
  <si>
    <t>Dólar - SGD</t>
  </si>
  <si>
    <t>Libra - SHP</t>
  </si>
  <si>
    <t>Leone - SLL</t>
  </si>
  <si>
    <t>Chelín Somalí - SOS</t>
  </si>
  <si>
    <t>Dólar Surinamés - SRD</t>
  </si>
  <si>
    <t>South Sudanese Pound - SSP</t>
  </si>
  <si>
    <t>Dobra - STN</t>
  </si>
  <si>
    <t>Colón - SVC</t>
  </si>
  <si>
    <t>Libra Siria - SYP</t>
  </si>
  <si>
    <t>Lilangeni Suazi - SZL</t>
  </si>
  <si>
    <t>Baht Tailandés - THB</t>
  </si>
  <si>
    <t>Somoni Tayik - TJS</t>
  </si>
  <si>
    <t>Manat Turcomano - TMT</t>
  </si>
  <si>
    <t>Dinar Tunecino - TND</t>
  </si>
  <si>
    <t>Pa'Anga Tongano - TOP</t>
  </si>
  <si>
    <t>Nueva Lira - TRY</t>
  </si>
  <si>
    <t>Dólar - TTD</t>
  </si>
  <si>
    <t>Nuevo Dólar Taiwanés - TWD</t>
  </si>
  <si>
    <t>Chelín Tanzano - TZS</t>
  </si>
  <si>
    <t>Grivna Ucrainiana - UAH</t>
  </si>
  <si>
    <t>Chelín Ugandés - UGX</t>
  </si>
  <si>
    <t>Dólar Estadounidense - USD</t>
  </si>
  <si>
    <t>Peso Uruguayo - UYU</t>
  </si>
  <si>
    <t>Som Uzbeko - UZS</t>
  </si>
  <si>
    <t>Bolívar Soberano - VES</t>
  </si>
  <si>
    <t>Dong Vietnamito - VND</t>
  </si>
  <si>
    <t>Vatu Vanuatense - VUV</t>
  </si>
  <si>
    <t>Tala Samoana - WST</t>
  </si>
  <si>
    <t>Franco Cfa - XAF</t>
  </si>
  <si>
    <t>Dólar - XCD</t>
  </si>
  <si>
    <t>Franco Cfa - XOF</t>
  </si>
  <si>
    <t>Franco Cfp - XPF</t>
  </si>
  <si>
    <t>Rial Yemeni - YER</t>
  </si>
  <si>
    <t>Dinar Yugoslavo - YUN</t>
  </si>
  <si>
    <t>Rand Sudafricano - ZAR</t>
  </si>
  <si>
    <t>Kwacha Zambiano - ZMW</t>
  </si>
  <si>
    <t>Dólar Zimbabuense - ZWL</t>
  </si>
  <si>
    <r>
      <rPr>
        <b/>
        <sz val="12"/>
        <rFont val="Arial"/>
        <family val="2"/>
      </rPr>
      <t>Instrucciones de llenado:</t>
    </r>
    <r>
      <rPr>
        <sz val="12"/>
        <rFont val="Arial"/>
        <family val="2"/>
      </rPr>
      <t xml:space="preserve"> Registre la información de las facturas que fueron emitidas para la realización del proyecto aprobado en el EFIDT. Agregue tantas filas como sean necesarias. Se deberá seleccionar de la lista desplegable el rubro elegible correspondiente a los rubros que se enlistan en el anexo de este documento. Si la operación se realizó en moneda extrajera expresar los montos en moneda nacional tomando como referencia el tipo de cambio del día o bien el expresado en la factura.</t>
    </r>
  </si>
  <si>
    <r>
      <rPr>
        <b/>
        <sz val="12"/>
        <rFont val="Arial"/>
        <family val="2"/>
      </rPr>
      <t>Instrucciones de llenado:</t>
    </r>
    <r>
      <rPr>
        <sz val="12"/>
        <rFont val="Arial"/>
        <family val="2"/>
      </rPr>
      <t xml:space="preserve"> Ingrese la información requerida sobre las contingencias que haya considerado en su propuesta. Utilice la Tabla 1 para gastos en territorio nacional y la Tabla 2 para gastos en el extranjero. En caso de haberse presentado la contingencia, deberá requisitarse como "efectivamente realizado". De no haberse presentado la contingencia, se deberá registar en el apartado de "Contingencias no realizadas". En ambos casos se debe identificar el concepto al que se destinó el recurso. Si no se consideraron contingencias puede dejar ambas tablas en blanco, de lo contrario ingrese las filas que sean necesarias. Si la operación se realizó en moneda extrajera expresar los montos en moneda nacional tomando como referencia el tipo de cambio del día o bien el expresado en la factura.</t>
    </r>
  </si>
  <si>
    <r>
      <rPr>
        <b/>
        <sz val="12"/>
        <rFont val="Arial"/>
        <family val="2"/>
      </rPr>
      <t>Instrucciones de llenado:</t>
    </r>
    <r>
      <rPr>
        <sz val="12"/>
        <rFont val="Arial"/>
        <family val="2"/>
      </rPr>
      <t xml:space="preserve"> Ingrese la información requerida sobre las contingencias que haya considerado en su propuesta que no hayan sido efectuadas y que sin embargo el recurso se utilizara para otro fin. En caso de haberse presentado la contingencia, deberá requisitarse como "efectivamente realizado". De no haberse presentado la contingencia, se deberá registar en el apartado de "Contingencias no realizadas". En ambos casos se debe identificar el concepto al que se destinó el recurso. Utilice la Tabla 1 para gastos en territorio nacional y la Tabla 2 para gastos en el extranjero. Si no se consideraron contingencias puede dejar ambas tablas en blanco, de lo contrario ingrese las filas que sean necesarias. Si la operación se realizó en moneda extrajera expresar los montos en moneda nacional tomando como referencia el tipo de cambio del día o bien el expresado en la factura.</t>
    </r>
  </si>
  <si>
    <t>Moneda nacional</t>
  </si>
  <si>
    <r>
      <rPr>
        <b/>
        <sz val="12"/>
        <rFont val="Arial"/>
        <family val="2"/>
      </rPr>
      <t>Instrucciones de llenado:</t>
    </r>
    <r>
      <rPr>
        <sz val="12"/>
        <rFont val="Arial"/>
        <family val="2"/>
      </rPr>
      <t xml:space="preserve"> Proporcione la información solicitada en los recuadros </t>
    </r>
    <r>
      <rPr>
        <b/>
        <sz val="12"/>
        <color theme="4"/>
        <rFont val="Arial"/>
        <family val="2"/>
      </rPr>
      <t>azules</t>
    </r>
    <r>
      <rPr>
        <sz val="12"/>
        <rFont val="Arial"/>
        <family val="2"/>
      </rPr>
      <t xml:space="preserve"> sobre el proyecto que haya sido beneficiado  (se llena un formulario por proyecto beneficiado).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</si>
</sst>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2"/>
      <name val="Arial"/>
      <family val="2"/>
    </font>
    <font>
      <b/>
      <sz val="12"/>
      <name val="Arial"/>
      <family val="2"/>
    </font>
    <font>
      <sz val="12"/>
      <color theme="1"/>
      <name val="Arial"/>
      <family val="2"/>
    </font>
    <font>
      <sz val="12"/>
      <color theme="0"/>
      <name val="Arial"/>
      <family val="2"/>
    </font>
    <font>
      <sz val="12"/>
      <color theme="0"/>
      <name val="Eras Demi ITC"/>
      <family val="2"/>
    </font>
    <font>
      <sz val="12"/>
      <color theme="1"/>
      <name val="Eras Demi ITC"/>
      <family val="2"/>
    </font>
    <font>
      <sz val="11"/>
      <color theme="0"/>
      <name val="Calibri"/>
      <family val="2"/>
      <scheme val="minor"/>
    </font>
    <font>
      <b/>
      <sz val="12"/>
      <color theme="1"/>
      <name val="Arial"/>
      <family val="2"/>
    </font>
    <font>
      <b/>
      <sz val="12"/>
      <color rgb="FFFF0000"/>
      <name val="Arial"/>
      <family val="2"/>
    </font>
    <font>
      <b/>
      <sz val="12"/>
      <color theme="0"/>
      <name val="Arial"/>
      <family val="2"/>
    </font>
    <font>
      <b/>
      <sz val="12"/>
      <color theme="4"/>
      <name val="Arial"/>
      <family val="2"/>
    </font>
  </fonts>
  <fills count="8">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right/>
      <top/>
      <bottom style="medium">
        <color theme="4"/>
      </bottom>
      <diagonal/>
    </border>
    <border>
      <left/>
      <right/>
      <top/>
      <bottom style="medium">
        <color theme="7"/>
      </bottom>
      <diagonal/>
    </border>
    <border>
      <left/>
      <right/>
      <top style="medium">
        <color theme="7"/>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15">
    <xf numFmtId="0" fontId="0" fillId="0" borderId="0" xfId="0"/>
    <xf numFmtId="0" fontId="0" fillId="0" borderId="0" xfId="0"/>
    <xf numFmtId="0" fontId="2" fillId="0" borderId="0" xfId="0" applyFont="1" applyAlignment="1">
      <alignment horizontal="center" vertical="center"/>
    </xf>
    <xf numFmtId="0" fontId="0" fillId="0" borderId="0" xfId="0" applyFill="1"/>
    <xf numFmtId="0" fontId="7" fillId="0" borderId="0" xfId="0" applyFont="1" applyAlignment="1" applyProtection="1">
      <alignment vertical="center"/>
    </xf>
    <xf numFmtId="0" fontId="4" fillId="0" borderId="0" xfId="0" applyFont="1" applyAlignment="1" applyProtection="1">
      <alignment horizontal="left" vertical="center"/>
    </xf>
    <xf numFmtId="0" fontId="6" fillId="0" borderId="0" xfId="0" applyFont="1" applyAlignment="1" applyProtection="1">
      <alignment vertical="center"/>
    </xf>
    <xf numFmtId="0" fontId="8" fillId="0" borderId="0" xfId="0" applyFont="1" applyBorder="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8" fillId="0" borderId="0" xfId="0" applyNumberFormat="1" applyFont="1" applyAlignment="1" applyProtection="1">
      <alignment vertical="center"/>
    </xf>
    <xf numFmtId="0" fontId="9" fillId="0" borderId="0" xfId="0"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Fill="1" applyAlignment="1" applyProtection="1">
      <alignment vertical="center"/>
    </xf>
    <xf numFmtId="0" fontId="9" fillId="0" borderId="0"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0" fillId="0" borderId="0" xfId="0" applyProtection="1"/>
    <xf numFmtId="0" fontId="9" fillId="0" borderId="0" xfId="0" applyFont="1" applyFill="1" applyAlignment="1" applyProtection="1">
      <alignment vertical="center"/>
    </xf>
    <xf numFmtId="0" fontId="0" fillId="0" borderId="0" xfId="0"/>
    <xf numFmtId="0" fontId="2" fillId="0" borderId="0" xfId="0" applyFont="1"/>
    <xf numFmtId="0" fontId="0" fillId="0" borderId="0" xfId="0" applyProtection="1">
      <protection locked="0"/>
    </xf>
    <xf numFmtId="0" fontId="6"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horizontal="center" vertical="center" wrapText="1"/>
      <protection locked="0"/>
    </xf>
    <xf numFmtId="0" fontId="11" fillId="7" borderId="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8" xfId="0" applyFont="1" applyBorder="1" applyProtection="1">
      <protection locked="0"/>
    </xf>
    <xf numFmtId="164" fontId="11" fillId="0" borderId="8" xfId="0" applyNumberFormat="1" applyFont="1" applyFill="1" applyBorder="1" applyProtection="1">
      <protection locked="0"/>
    </xf>
    <xf numFmtId="164" fontId="11" fillId="7" borderId="8" xfId="0" applyNumberFormat="1" applyFont="1" applyFill="1" applyBorder="1" applyProtection="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8" xfId="0" applyFont="1" applyBorder="1" applyAlignment="1" applyProtection="1">
      <protection locked="0"/>
    </xf>
    <xf numFmtId="0" fontId="13"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Protection="1">
      <protection locked="0"/>
    </xf>
    <xf numFmtId="0" fontId="10" fillId="0" borderId="0" xfId="0" applyFont="1" applyProtection="1">
      <protection locked="0"/>
    </xf>
    <xf numFmtId="0" fontId="11" fillId="0" borderId="0" xfId="0" applyFont="1" applyFill="1" applyProtection="1">
      <protection locked="0"/>
    </xf>
    <xf numFmtId="0" fontId="6" fillId="2" borderId="0" xfId="0" applyFont="1" applyFill="1" applyProtection="1">
      <protection locked="0"/>
    </xf>
    <xf numFmtId="0" fontId="11" fillId="6" borderId="8" xfId="0" applyFont="1" applyFill="1" applyBorder="1" applyAlignment="1" applyProtection="1">
      <alignment horizontal="center" vertical="center" wrapText="1"/>
      <protection locked="0"/>
    </xf>
    <xf numFmtId="164" fontId="11" fillId="4" borderId="0" xfId="0" applyNumberFormat="1" applyFont="1" applyFill="1" applyAlignment="1" applyProtection="1">
      <protection locked="0"/>
    </xf>
    <xf numFmtId="164" fontId="13" fillId="3" borderId="0" xfId="0" applyNumberFormat="1" applyFont="1" applyFill="1" applyAlignment="1" applyProtection="1">
      <alignment vertical="center"/>
      <protection locked="0"/>
    </xf>
    <xf numFmtId="0" fontId="4" fillId="0" borderId="0" xfId="0" applyFont="1" applyBorder="1" applyAlignment="1" applyProtection="1">
      <alignment horizontal="left" vertical="center" wrapText="1"/>
      <protection locked="0"/>
    </xf>
    <xf numFmtId="0" fontId="11" fillId="7" borderId="8"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Font="1" applyAlignment="1" applyProtection="1">
      <alignment horizontal="left" vertical="center"/>
    </xf>
    <xf numFmtId="0" fontId="3" fillId="0" borderId="0" xfId="0" applyFont="1" applyAlignment="1" applyProtection="1">
      <alignment horizontal="center" vertical="center" wrapText="1"/>
    </xf>
    <xf numFmtId="0" fontId="4" fillId="0" borderId="0" xfId="0" applyFont="1" applyBorder="1" applyAlignment="1" applyProtection="1">
      <alignment horizontal="left" vertical="center"/>
    </xf>
    <xf numFmtId="0" fontId="8" fillId="3" borderId="0" xfId="0" applyFont="1" applyFill="1" applyAlignment="1" applyProtection="1">
      <alignment horizontal="left" vertical="center"/>
    </xf>
    <xf numFmtId="0" fontId="9" fillId="0" borderId="0" xfId="0" applyFont="1" applyFill="1" applyBorder="1" applyAlignment="1" applyProtection="1">
      <alignment horizontal="right" vertical="center"/>
    </xf>
    <xf numFmtId="0" fontId="9" fillId="0" borderId="0" xfId="0" applyFont="1" applyAlignment="1" applyProtection="1">
      <alignment horizontal="right" vertical="center"/>
    </xf>
    <xf numFmtId="0" fontId="6" fillId="5" borderId="2" xfId="0" applyNumberFormat="1" applyFont="1" applyFill="1" applyBorder="1" applyAlignment="1" applyProtection="1">
      <alignment horizontal="center" vertical="center"/>
    </xf>
    <xf numFmtId="0" fontId="4" fillId="5" borderId="2" xfId="0" applyNumberFormat="1"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9" fillId="0" borderId="0" xfId="0" applyFont="1" applyFill="1" applyAlignment="1" applyProtection="1">
      <alignment horizontal="center" vertical="center"/>
    </xf>
    <xf numFmtId="164" fontId="6" fillId="5" borderId="2" xfId="0" applyNumberFormat="1" applyFont="1" applyFill="1" applyBorder="1" applyAlignment="1" applyProtection="1">
      <alignment horizontal="center" vertical="center"/>
    </xf>
    <xf numFmtId="0" fontId="9" fillId="0" borderId="0" xfId="0" applyFont="1" applyFill="1" applyAlignment="1" applyProtection="1">
      <alignment horizontal="right" vertical="center"/>
    </xf>
    <xf numFmtId="0" fontId="9" fillId="0" borderId="0" xfId="0" applyFont="1" applyAlignment="1" applyProtection="1">
      <alignment horizontal="left" vertical="center"/>
    </xf>
    <xf numFmtId="164" fontId="4" fillId="5" borderId="2" xfId="0" applyNumberFormat="1" applyFont="1" applyFill="1" applyBorder="1" applyAlignment="1" applyProtection="1">
      <alignment horizontal="center" vertical="center"/>
    </xf>
    <xf numFmtId="0" fontId="9" fillId="0" borderId="0" xfId="0" applyFont="1" applyAlignment="1" applyProtection="1">
      <alignment horizontal="right"/>
    </xf>
    <xf numFmtId="0" fontId="11" fillId="0" borderId="8" xfId="0" applyFont="1" applyFill="1" applyBorder="1" applyAlignment="1" applyProtection="1">
      <alignment horizontal="center"/>
      <protection locked="0"/>
    </xf>
    <xf numFmtId="164" fontId="11" fillId="0" borderId="8" xfId="0" applyNumberFormat="1" applyFont="1" applyFill="1" applyBorder="1" applyAlignment="1" applyProtection="1">
      <alignment horizontal="center"/>
      <protection locked="0"/>
    </xf>
    <xf numFmtId="0" fontId="4" fillId="0" borderId="0" xfId="0" applyFont="1" applyBorder="1" applyAlignment="1" applyProtection="1">
      <alignment horizontal="left" vertical="center"/>
      <protection locked="0"/>
    </xf>
    <xf numFmtId="0" fontId="8" fillId="3" borderId="0" xfId="0" applyFont="1" applyFill="1" applyAlignment="1" applyProtection="1">
      <alignment horizontal="left" vertical="center"/>
      <protection locked="0"/>
    </xf>
    <xf numFmtId="0" fontId="11" fillId="4" borderId="8" xfId="0" applyFont="1" applyFill="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8" xfId="0" applyFont="1" applyBorder="1" applyAlignment="1" applyProtection="1">
      <alignment horizontal="center"/>
      <protection locked="0"/>
    </xf>
    <xf numFmtId="164" fontId="6" fillId="0" borderId="8" xfId="0" applyNumberFormat="1" applyFont="1" applyBorder="1" applyAlignment="1" applyProtection="1">
      <alignment horizontal="center"/>
      <protection locked="0"/>
    </xf>
    <xf numFmtId="164" fontId="11" fillId="4" borderId="5" xfId="0" applyNumberFormat="1" applyFont="1" applyFill="1" applyBorder="1" applyAlignment="1" applyProtection="1">
      <alignment horizontal="center"/>
      <protection locked="0"/>
    </xf>
    <xf numFmtId="164" fontId="11" fillId="4" borderId="7" xfId="0" applyNumberFormat="1" applyFont="1" applyFill="1" applyBorder="1" applyAlignment="1" applyProtection="1">
      <alignment horizontal="center"/>
      <protection locked="0"/>
    </xf>
    <xf numFmtId="164" fontId="11" fillId="4" borderId="6" xfId="0" applyNumberFormat="1"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4" fillId="0" borderId="0" xfId="0" applyFont="1" applyBorder="1" applyAlignment="1" applyProtection="1">
      <alignment horizontal="left"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center" vertical="center" wrapText="1"/>
      <protection locked="0"/>
    </xf>
    <xf numFmtId="0" fontId="11" fillId="7" borderId="7"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164" fontId="11" fillId="7" borderId="8" xfId="0" applyNumberFormat="1" applyFont="1" applyFill="1" applyBorder="1" applyAlignment="1" applyProtection="1">
      <alignment horizontal="center"/>
      <protection locked="0"/>
    </xf>
    <xf numFmtId="0" fontId="11" fillId="7" borderId="9" xfId="0" applyFont="1" applyFill="1" applyBorder="1" applyAlignment="1" applyProtection="1">
      <alignment horizontal="center" vertical="center" wrapText="1"/>
      <protection locked="0"/>
    </xf>
    <xf numFmtId="0" fontId="11" fillId="7" borderId="10"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center"/>
      <protection locked="0"/>
    </xf>
    <xf numFmtId="0" fontId="11" fillId="7" borderId="7" xfId="0" applyFont="1" applyFill="1" applyBorder="1" applyAlignment="1" applyProtection="1">
      <alignment horizontal="center"/>
      <protection locked="0"/>
    </xf>
    <xf numFmtId="0" fontId="11" fillId="7" borderId="6" xfId="0" applyFont="1" applyFill="1" applyBorder="1" applyAlignment="1" applyProtection="1">
      <alignment horizontal="center"/>
      <protection locked="0"/>
    </xf>
    <xf numFmtId="164" fontId="6" fillId="0" borderId="5" xfId="0" applyNumberFormat="1" applyFont="1" applyBorder="1" applyAlignment="1" applyProtection="1">
      <alignment horizontal="center"/>
      <protection locked="0"/>
    </xf>
    <xf numFmtId="164" fontId="6" fillId="0" borderId="6" xfId="0" applyNumberFormat="1" applyFont="1" applyBorder="1" applyAlignment="1" applyProtection="1">
      <alignment horizontal="center"/>
      <protection locked="0"/>
    </xf>
    <xf numFmtId="164" fontId="11" fillId="6" borderId="5" xfId="0" applyNumberFormat="1" applyFont="1" applyFill="1" applyBorder="1" applyAlignment="1" applyProtection="1">
      <alignment horizontal="center"/>
      <protection locked="0"/>
    </xf>
    <xf numFmtId="164" fontId="11" fillId="6" borderId="6" xfId="0" applyNumberFormat="1"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5" fillId="6" borderId="8"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11" fillId="7" borderId="8" xfId="0" applyFont="1" applyFill="1" applyBorder="1" applyAlignment="1" applyProtection="1">
      <alignment horizontal="center"/>
      <protection locked="0"/>
    </xf>
    <xf numFmtId="0" fontId="12" fillId="0" borderId="0" xfId="0" applyFont="1" applyAlignment="1" applyProtection="1">
      <alignment horizontal="center" vertical="center"/>
      <protection locked="0"/>
    </xf>
    <xf numFmtId="0" fontId="13" fillId="3" borderId="0" xfId="0" applyFont="1" applyFill="1" applyAlignment="1" applyProtection="1">
      <alignment horizontal="center" vertical="center" wrapText="1"/>
      <protection locked="0"/>
    </xf>
    <xf numFmtId="0" fontId="11" fillId="4" borderId="0" xfId="0" applyFont="1" applyFill="1" applyAlignment="1" applyProtection="1">
      <alignment horizontal="center"/>
      <protection locked="0"/>
    </xf>
    <xf numFmtId="164" fontId="13" fillId="3" borderId="0" xfId="0" applyNumberFormat="1" applyFont="1" applyFill="1" applyAlignment="1" applyProtection="1">
      <alignment horizontal="center" vertical="center"/>
      <protection locked="0"/>
    </xf>
    <xf numFmtId="164" fontId="11" fillId="4" borderId="0" xfId="0" applyNumberFormat="1" applyFont="1" applyFill="1" applyAlignment="1" applyProtection="1">
      <alignment horizontal="center"/>
      <protection locked="0"/>
    </xf>
    <xf numFmtId="0" fontId="4" fillId="4" borderId="1"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left" vertical="center"/>
      <protection locked="0"/>
    </xf>
    <xf numFmtId="164" fontId="4" fillId="4" borderId="1" xfId="0" applyNumberFormat="1" applyFont="1" applyFill="1" applyBorder="1" applyAlignment="1" applyProtection="1">
      <alignment horizontal="center" vertical="center"/>
      <protection locked="0"/>
    </xf>
  </cellXfs>
  <cellStyles count="8">
    <cellStyle name="Moneda 2" xfId="1"/>
    <cellStyle name="Moneda 2 2" xfId="3"/>
    <cellStyle name="Moneda 2 2 2" xfId="6"/>
    <cellStyle name="Moneda 2 3" xfId="4"/>
    <cellStyle name="Moneda 3" xfId="2"/>
    <cellStyle name="Moneda 3 2" xfId="5"/>
    <cellStyle name="Moneda 4" xfId="7"/>
    <cellStyle name="Normal" xfId="0" builtinId="0"/>
  </cellStyles>
  <dxfs count="2">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a1" displayName="Tabla1" ref="A1:K47" totalsRowShown="0" headerRowDxfId="0">
  <autoFilter ref="A1:K47"/>
  <sortState ref="A2:K47">
    <sortCondition ref="E1:E47"/>
  </sortState>
  <tableColumns count="11">
    <tableColumn id="1" name="CONCATENAR">
      <calculatedColumnFormula>CONCATENATE(D2,F2)</calculatedColumnFormula>
    </tableColumn>
    <tableColumn id="3" name="PROYECTO"/>
    <tableColumn id="14" name="SOLICITUD"/>
    <tableColumn id="4" name="RENIECYT"/>
    <tableColumn id="5" name="RAZÓN SOCIAL"/>
    <tableColumn id="6" name="RFC"/>
    <tableColumn id="7" name="VALOR PROYECTO"/>
    <tableColumn id="8" name="MODALIDAD"/>
    <tableColumn id="9" name="CONVOCATORIA"/>
    <tableColumn id="10" name="TEMPORALIDAD"/>
    <tableColumn id="13" name="etiqueta"/>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894"/>
  <sheetViews>
    <sheetView tabSelected="1" zoomScaleNormal="100" workbookViewId="0">
      <selection activeCell="A2" sqref="A2"/>
    </sheetView>
  </sheetViews>
  <sheetFormatPr baseColWidth="10" defaultColWidth="21.42578125" defaultRowHeight="15" x14ac:dyDescent="0.2"/>
  <cols>
    <col min="1" max="1" width="5.28515625" style="24" customWidth="1"/>
    <col min="2" max="2" width="15.28515625" style="25" customWidth="1"/>
    <col min="3" max="3" width="13.28515625" style="25" customWidth="1"/>
    <col min="4" max="4" width="13.85546875" style="25" customWidth="1"/>
    <col min="5" max="5" width="7.7109375" style="25" customWidth="1"/>
    <col min="6" max="6" width="11.42578125" style="25" customWidth="1"/>
    <col min="7" max="7" width="7" style="25" customWidth="1"/>
    <col min="8" max="8" width="24.42578125" style="25" customWidth="1"/>
    <col min="9" max="9" width="7.7109375" style="25" customWidth="1"/>
    <col min="10" max="10" width="11.42578125" style="25" customWidth="1"/>
    <col min="11" max="11" width="15.5703125" style="25" customWidth="1"/>
    <col min="12" max="12" width="7" style="25" customWidth="1"/>
    <col min="13" max="13" width="22.140625" style="25" bestFit="1" customWidth="1"/>
    <col min="14" max="14" width="7" style="25" customWidth="1"/>
    <col min="15" max="15" width="16.85546875" style="25" bestFit="1" customWidth="1"/>
    <col min="16" max="16" width="7" style="25" customWidth="1"/>
    <col min="17" max="17" width="21.42578125" style="25"/>
    <col min="18" max="18" width="11.42578125" style="25" customWidth="1"/>
    <col min="19" max="16384" width="21.42578125" style="25"/>
  </cols>
  <sheetData>
    <row r="1" spans="1:17" s="17" customFormat="1" ht="38.25" customHeight="1" x14ac:dyDescent="0.25">
      <c r="A1" s="4"/>
      <c r="B1" s="50" t="s">
        <v>239</v>
      </c>
      <c r="C1" s="50"/>
      <c r="D1" s="50"/>
      <c r="E1" s="50"/>
      <c r="F1" s="50"/>
      <c r="G1" s="50"/>
      <c r="H1" s="50"/>
      <c r="I1" s="50"/>
      <c r="J1" s="50"/>
      <c r="K1" s="50"/>
      <c r="L1" s="50"/>
      <c r="M1" s="50"/>
      <c r="N1" s="50"/>
      <c r="O1" s="50"/>
      <c r="P1" s="50"/>
      <c r="Q1" s="50"/>
    </row>
    <row r="2" spans="1:17" s="17" customFormat="1" ht="15.75" customHeight="1" x14ac:dyDescent="0.25">
      <c r="A2" s="4"/>
      <c r="B2" s="5"/>
      <c r="C2" s="5"/>
      <c r="D2" s="5"/>
      <c r="E2" s="5"/>
      <c r="F2" s="5"/>
      <c r="G2" s="5"/>
      <c r="H2" s="5"/>
      <c r="I2" s="5"/>
      <c r="J2" s="5"/>
      <c r="K2" s="5"/>
      <c r="L2" s="6"/>
      <c r="M2" s="6"/>
      <c r="N2" s="6"/>
      <c r="O2" s="6"/>
      <c r="P2" s="6"/>
      <c r="Q2" s="6"/>
    </row>
    <row r="3" spans="1:17" s="17" customFormat="1" ht="7.5" customHeight="1" x14ac:dyDescent="0.25">
      <c r="A3" s="7"/>
      <c r="B3" s="8"/>
      <c r="C3" s="8"/>
      <c r="D3" s="8"/>
      <c r="E3" s="8"/>
      <c r="F3" s="8"/>
      <c r="G3" s="8"/>
      <c r="H3" s="8"/>
      <c r="I3" s="8"/>
      <c r="J3" s="8"/>
      <c r="K3" s="8"/>
      <c r="L3" s="8"/>
      <c r="M3" s="8"/>
      <c r="N3" s="8"/>
      <c r="O3" s="8"/>
      <c r="P3" s="8"/>
      <c r="Q3" s="8"/>
    </row>
    <row r="4" spans="1:17" s="17" customFormat="1" ht="15" customHeight="1" x14ac:dyDescent="0.25">
      <c r="A4" s="9"/>
      <c r="B4" s="52" t="s">
        <v>168</v>
      </c>
      <c r="C4" s="52"/>
      <c r="D4" s="52"/>
      <c r="E4" s="52"/>
      <c r="F4" s="52"/>
      <c r="G4" s="52"/>
      <c r="H4" s="52"/>
      <c r="I4" s="52"/>
      <c r="J4" s="52"/>
      <c r="K4" s="52"/>
      <c r="L4" s="52"/>
      <c r="M4" s="52"/>
      <c r="N4" s="52"/>
      <c r="O4" s="52"/>
      <c r="P4" s="52"/>
      <c r="Q4" s="52"/>
    </row>
    <row r="5" spans="1:17" s="17" customFormat="1" ht="15" customHeight="1" x14ac:dyDescent="0.25">
      <c r="A5" s="9"/>
      <c r="B5" s="51" t="s">
        <v>407</v>
      </c>
      <c r="C5" s="51"/>
      <c r="D5" s="51"/>
      <c r="E5" s="51"/>
      <c r="F5" s="51"/>
      <c r="G5" s="51"/>
      <c r="H5" s="51"/>
      <c r="I5" s="51"/>
      <c r="J5" s="51"/>
      <c r="K5" s="51"/>
      <c r="L5" s="51"/>
      <c r="M5" s="51"/>
      <c r="N5" s="51"/>
      <c r="O5" s="51"/>
      <c r="P5" s="51"/>
      <c r="Q5" s="51"/>
    </row>
    <row r="6" spans="1:17" s="17" customFormat="1" ht="15" customHeight="1" x14ac:dyDescent="0.25">
      <c r="A6" s="9"/>
      <c r="B6" s="46"/>
      <c r="C6" s="46"/>
      <c r="D6" s="46"/>
      <c r="E6" s="46"/>
      <c r="F6" s="46"/>
      <c r="G6" s="46"/>
      <c r="H6" s="46"/>
      <c r="I6" s="46"/>
      <c r="J6" s="46"/>
      <c r="K6" s="46"/>
      <c r="L6" s="46"/>
      <c r="M6" s="46"/>
      <c r="N6" s="46"/>
      <c r="O6" s="46"/>
      <c r="P6" s="46"/>
      <c r="Q6" s="46"/>
    </row>
    <row r="7" spans="1:17" s="17" customFormat="1" ht="15" customHeight="1" thickBot="1" x14ac:dyDescent="0.3">
      <c r="A7" s="10" t="str">
        <f>CONCATENATE(C7,G7)</f>
        <v/>
      </c>
      <c r="B7" s="11" t="s">
        <v>14</v>
      </c>
      <c r="C7" s="111"/>
      <c r="D7" s="111"/>
      <c r="E7" s="53" t="s">
        <v>169</v>
      </c>
      <c r="F7" s="53"/>
      <c r="G7" s="112"/>
      <c r="H7" s="112"/>
      <c r="I7" s="112"/>
      <c r="J7" s="112"/>
      <c r="K7" s="54" t="s">
        <v>170</v>
      </c>
      <c r="L7" s="54"/>
      <c r="M7" s="55" t="str">
        <f>IFERROR(VLOOKUP(A7,CONTRIBUYENTES!A:K,5,0),"")</f>
        <v/>
      </c>
      <c r="N7" s="55"/>
      <c r="O7" s="55"/>
      <c r="P7" s="55"/>
      <c r="Q7" s="55"/>
    </row>
    <row r="8" spans="1:17" s="17" customFormat="1" ht="7.5" customHeight="1" x14ac:dyDescent="0.25">
      <c r="A8" s="9"/>
      <c r="B8" s="49"/>
      <c r="C8" s="12"/>
      <c r="D8" s="8"/>
      <c r="E8" s="8"/>
      <c r="F8" s="8"/>
      <c r="G8" s="8"/>
      <c r="H8" s="8"/>
      <c r="I8" s="8"/>
      <c r="J8" s="8"/>
      <c r="K8" s="8"/>
      <c r="L8" s="8"/>
      <c r="M8" s="8"/>
      <c r="N8" s="8"/>
      <c r="O8" s="8"/>
      <c r="P8" s="8"/>
      <c r="Q8" s="8"/>
    </row>
    <row r="9" spans="1:17" s="17" customFormat="1" ht="15" customHeight="1" thickBot="1" x14ac:dyDescent="0.3">
      <c r="A9" s="9" t="e">
        <f>VLOOKUP(C7,CONTRIBUYENTES!D:K,8,0)</f>
        <v>#N/A</v>
      </c>
      <c r="B9" s="61" t="s">
        <v>171</v>
      </c>
      <c r="C9" s="61"/>
      <c r="D9" s="61"/>
      <c r="E9" s="113"/>
      <c r="F9" s="113"/>
      <c r="G9" s="113"/>
      <c r="H9" s="113"/>
      <c r="I9" s="113"/>
      <c r="J9" s="113"/>
      <c r="K9" s="113"/>
      <c r="L9" s="113"/>
      <c r="M9" s="113"/>
      <c r="N9" s="54" t="s">
        <v>172</v>
      </c>
      <c r="O9" s="54"/>
      <c r="P9" s="57" t="str">
        <f>IFERROR(VLOOKUP(E9,CONTRIBUYENTES!B:C,2,0),"")</f>
        <v/>
      </c>
      <c r="Q9" s="57"/>
    </row>
    <row r="10" spans="1:17" s="17" customFormat="1" ht="7.5" customHeight="1" x14ac:dyDescent="0.25">
      <c r="A10" s="13"/>
      <c r="B10" s="48"/>
      <c r="C10" s="48"/>
      <c r="D10" s="48"/>
      <c r="E10" s="14"/>
      <c r="F10" s="14"/>
      <c r="G10" s="14"/>
      <c r="H10" s="14"/>
      <c r="I10" s="14"/>
      <c r="J10" s="14"/>
      <c r="K10" s="14"/>
      <c r="L10" s="14"/>
      <c r="M10" s="14"/>
      <c r="N10" s="48"/>
      <c r="O10" s="48"/>
      <c r="P10" s="15"/>
      <c r="Q10" s="15"/>
    </row>
    <row r="11" spans="1:17" s="17" customFormat="1" ht="15" customHeight="1" thickBot="1" x14ac:dyDescent="0.3">
      <c r="A11" s="13"/>
      <c r="B11" s="58" t="s">
        <v>173</v>
      </c>
      <c r="C11" s="58"/>
      <c r="D11" s="58"/>
      <c r="E11" s="58"/>
      <c r="F11" s="59" t="str">
        <f>IFERROR(VLOOKUP(P9,CONTRIBUYENTES!C:K,5,0),"")</f>
        <v/>
      </c>
      <c r="G11" s="59"/>
      <c r="H11" s="59"/>
      <c r="I11" s="53" t="s">
        <v>174</v>
      </c>
      <c r="J11" s="53"/>
      <c r="K11" s="53"/>
      <c r="L11" s="114"/>
      <c r="M11" s="114"/>
      <c r="N11" s="60" t="s">
        <v>175</v>
      </c>
      <c r="O11" s="60"/>
      <c r="P11" s="60"/>
      <c r="Q11" s="16" t="str">
        <f>IFERROR(VLOOKUP(P9,CONTRIBUYENTES!C:K,7,0),"")</f>
        <v/>
      </c>
    </row>
    <row r="12" spans="1:17" s="17" customFormat="1" ht="7.5" customHeight="1" x14ac:dyDescent="0.25">
      <c r="A12" s="13"/>
      <c r="B12" s="47"/>
      <c r="C12" s="47"/>
      <c r="D12" s="47"/>
      <c r="E12" s="47"/>
    </row>
    <row r="13" spans="1:17" s="17" customFormat="1" ht="15" customHeight="1" thickBot="1" x14ac:dyDescent="0.3">
      <c r="A13" s="13"/>
      <c r="B13" s="18" t="s">
        <v>176</v>
      </c>
      <c r="C13" s="62" t="str">
        <f>IFERROR(VLOOKUP(P9,CONTRIBUYENTES!C:K,6,0),"")</f>
        <v/>
      </c>
      <c r="D13" s="62"/>
      <c r="E13" s="62"/>
      <c r="F13" s="62"/>
      <c r="G13" s="62"/>
      <c r="H13" s="63" t="s">
        <v>177</v>
      </c>
      <c r="I13" s="63"/>
      <c r="J13" s="63"/>
      <c r="K13" s="63"/>
      <c r="L13" s="63"/>
      <c r="M13" s="63"/>
      <c r="N13" s="56" t="str">
        <f>IFERROR(VLOOKUP(P9,CONTRIBUYENTES!C:K,8,0),"")</f>
        <v/>
      </c>
      <c r="O13" s="56"/>
      <c r="P13" s="56"/>
      <c r="Q13" s="56"/>
    </row>
    <row r="14" spans="1:17" s="21" customFormat="1" ht="7.5" customHeight="1" x14ac:dyDescent="0.25">
      <c r="A14" s="23"/>
    </row>
    <row r="15" spans="1:17" ht="15.75" x14ac:dyDescent="0.2">
      <c r="B15" s="67" t="s">
        <v>181</v>
      </c>
      <c r="C15" s="67"/>
      <c r="D15" s="67"/>
      <c r="E15" s="67"/>
      <c r="F15" s="67"/>
      <c r="G15" s="67"/>
      <c r="H15" s="67"/>
      <c r="I15" s="67"/>
      <c r="J15" s="67"/>
      <c r="K15" s="67"/>
      <c r="L15" s="67"/>
      <c r="M15" s="67"/>
      <c r="N15" s="67"/>
      <c r="O15" s="67"/>
      <c r="P15" s="67"/>
      <c r="Q15" s="67"/>
    </row>
    <row r="16" spans="1:17" ht="15.75" x14ac:dyDescent="0.2">
      <c r="B16" s="66" t="s">
        <v>238</v>
      </c>
      <c r="C16" s="66"/>
      <c r="D16" s="66"/>
      <c r="E16" s="66"/>
      <c r="F16" s="66"/>
      <c r="G16" s="66"/>
      <c r="H16" s="66"/>
      <c r="I16" s="66"/>
      <c r="J16" s="66"/>
      <c r="K16" s="66"/>
      <c r="L16" s="66"/>
      <c r="M16" s="66"/>
      <c r="N16" s="66"/>
      <c r="O16" s="66"/>
      <c r="P16" s="66"/>
      <c r="Q16" s="66"/>
    </row>
    <row r="18" spans="1:17" ht="15.75" x14ac:dyDescent="0.25">
      <c r="B18" s="68" t="s">
        <v>178</v>
      </c>
      <c r="C18" s="68"/>
      <c r="D18" s="68"/>
      <c r="E18" s="68"/>
      <c r="F18" s="68"/>
      <c r="G18" s="68"/>
      <c r="H18" s="68"/>
      <c r="I18" s="68"/>
      <c r="J18" s="68"/>
      <c r="K18" s="68"/>
      <c r="L18" s="68"/>
      <c r="M18" s="68"/>
      <c r="N18" s="68"/>
      <c r="O18" s="68" t="s">
        <v>179</v>
      </c>
      <c r="P18" s="68"/>
      <c r="Q18" s="68"/>
    </row>
    <row r="19" spans="1:17" ht="15.75" x14ac:dyDescent="0.25">
      <c r="B19" s="64"/>
      <c r="C19" s="64"/>
      <c r="D19" s="64"/>
      <c r="E19" s="64"/>
      <c r="F19" s="64"/>
      <c r="G19" s="64"/>
      <c r="H19" s="64"/>
      <c r="I19" s="64"/>
      <c r="J19" s="64"/>
      <c r="K19" s="64"/>
      <c r="L19" s="64"/>
      <c r="M19" s="64"/>
      <c r="N19" s="64"/>
      <c r="O19" s="65">
        <v>0</v>
      </c>
      <c r="P19" s="65"/>
      <c r="Q19" s="65"/>
    </row>
    <row r="20" spans="1:17" ht="15.75" x14ac:dyDescent="0.25">
      <c r="B20" s="64"/>
      <c r="C20" s="64"/>
      <c r="D20" s="64"/>
      <c r="E20" s="64"/>
      <c r="F20" s="64"/>
      <c r="G20" s="64"/>
      <c r="H20" s="64"/>
      <c r="I20" s="64"/>
      <c r="J20" s="64"/>
      <c r="K20" s="64"/>
      <c r="L20" s="64"/>
      <c r="M20" s="64"/>
      <c r="N20" s="64"/>
      <c r="O20" s="65">
        <v>0</v>
      </c>
      <c r="P20" s="65"/>
      <c r="Q20" s="65"/>
    </row>
    <row r="21" spans="1:17" ht="15.75" x14ac:dyDescent="0.25">
      <c r="B21" s="64"/>
      <c r="C21" s="64"/>
      <c r="D21" s="64"/>
      <c r="E21" s="64"/>
      <c r="F21" s="64"/>
      <c r="G21" s="64"/>
      <c r="H21" s="64"/>
      <c r="I21" s="64"/>
      <c r="J21" s="64"/>
      <c r="K21" s="64"/>
      <c r="L21" s="64"/>
      <c r="M21" s="64"/>
      <c r="N21" s="64"/>
      <c r="O21" s="65">
        <v>0</v>
      </c>
      <c r="P21" s="65"/>
      <c r="Q21" s="65"/>
    </row>
    <row r="22" spans="1:17" ht="15.75" x14ac:dyDescent="0.25">
      <c r="B22" s="64"/>
      <c r="C22" s="64"/>
      <c r="D22" s="64"/>
      <c r="E22" s="64"/>
      <c r="F22" s="64"/>
      <c r="G22" s="64"/>
      <c r="H22" s="64"/>
      <c r="I22" s="64"/>
      <c r="J22" s="64"/>
      <c r="K22" s="64"/>
      <c r="L22" s="64"/>
      <c r="M22" s="64"/>
      <c r="N22" s="64"/>
      <c r="O22" s="65">
        <v>0</v>
      </c>
      <c r="P22" s="65"/>
      <c r="Q22" s="65"/>
    </row>
    <row r="23" spans="1:17" ht="15.75" x14ac:dyDescent="0.25">
      <c r="B23" s="77" t="s">
        <v>180</v>
      </c>
      <c r="C23" s="78"/>
      <c r="D23" s="78"/>
      <c r="E23" s="78"/>
      <c r="F23" s="78"/>
      <c r="G23" s="78"/>
      <c r="H23" s="78"/>
      <c r="I23" s="78"/>
      <c r="J23" s="78"/>
      <c r="K23" s="78"/>
      <c r="L23" s="78"/>
      <c r="M23" s="78"/>
      <c r="N23" s="79"/>
      <c r="O23" s="74">
        <f>SUM(O19:Q22)</f>
        <v>0</v>
      </c>
      <c r="P23" s="75"/>
      <c r="Q23" s="76"/>
    </row>
    <row r="25" spans="1:17" ht="15.75" x14ac:dyDescent="0.2">
      <c r="B25" s="67" t="s">
        <v>192</v>
      </c>
      <c r="C25" s="67"/>
      <c r="D25" s="67"/>
      <c r="E25" s="67"/>
      <c r="F25" s="67"/>
      <c r="G25" s="67"/>
      <c r="H25" s="67"/>
      <c r="I25" s="67"/>
      <c r="J25" s="67"/>
      <c r="K25" s="67"/>
      <c r="L25" s="67"/>
      <c r="M25" s="67"/>
      <c r="N25" s="67"/>
      <c r="O25" s="67"/>
      <c r="P25" s="67"/>
      <c r="Q25" s="67"/>
    </row>
    <row r="26" spans="1:17" ht="48.75" customHeight="1" x14ac:dyDescent="0.2">
      <c r="B26" s="80" t="s">
        <v>403</v>
      </c>
      <c r="C26" s="80"/>
      <c r="D26" s="80"/>
      <c r="E26" s="80"/>
      <c r="F26" s="80"/>
      <c r="G26" s="80"/>
      <c r="H26" s="80"/>
      <c r="I26" s="80"/>
      <c r="J26" s="80"/>
      <c r="K26" s="80"/>
      <c r="L26" s="80"/>
      <c r="M26" s="80"/>
      <c r="N26" s="80"/>
      <c r="O26" s="80"/>
      <c r="P26" s="80"/>
      <c r="Q26" s="80"/>
    </row>
    <row r="28" spans="1:17" s="28" customFormat="1" ht="30" customHeight="1" x14ac:dyDescent="0.25">
      <c r="A28" s="26"/>
      <c r="B28" s="27" t="s">
        <v>188</v>
      </c>
      <c r="C28" s="90" t="s">
        <v>182</v>
      </c>
      <c r="D28" s="91"/>
      <c r="E28" s="92" t="s">
        <v>187</v>
      </c>
      <c r="F28" s="92"/>
      <c r="G28" s="83" t="s">
        <v>190</v>
      </c>
      <c r="H28" s="84"/>
      <c r="I28" s="85"/>
      <c r="J28" s="86" t="s">
        <v>191</v>
      </c>
      <c r="K28" s="87"/>
      <c r="L28" s="88"/>
      <c r="M28" s="86" t="s">
        <v>184</v>
      </c>
      <c r="N28" s="88"/>
      <c r="O28" s="90" t="s">
        <v>185</v>
      </c>
      <c r="P28" s="91"/>
      <c r="Q28" s="27" t="s">
        <v>186</v>
      </c>
    </row>
    <row r="29" spans="1:17" ht="15.75" x14ac:dyDescent="0.25">
      <c r="B29" s="29"/>
      <c r="C29" s="69"/>
      <c r="D29" s="71"/>
      <c r="E29" s="69"/>
      <c r="F29" s="70"/>
      <c r="G29" s="72"/>
      <c r="H29" s="72"/>
      <c r="I29" s="72"/>
      <c r="J29" s="69"/>
      <c r="K29" s="70"/>
      <c r="L29" s="71"/>
      <c r="M29" s="73"/>
      <c r="N29" s="73"/>
      <c r="O29" s="73"/>
      <c r="P29" s="73"/>
      <c r="Q29" s="30">
        <v>0</v>
      </c>
    </row>
    <row r="30" spans="1:17" ht="15.75" x14ac:dyDescent="0.25">
      <c r="B30" s="29"/>
      <c r="C30" s="69"/>
      <c r="D30" s="71"/>
      <c r="E30" s="69"/>
      <c r="F30" s="70"/>
      <c r="G30" s="72"/>
      <c r="H30" s="72"/>
      <c r="I30" s="72"/>
      <c r="J30" s="69"/>
      <c r="K30" s="70"/>
      <c r="L30" s="71"/>
      <c r="M30" s="73"/>
      <c r="N30" s="73"/>
      <c r="O30" s="73"/>
      <c r="P30" s="73"/>
      <c r="Q30" s="30">
        <v>0</v>
      </c>
    </row>
    <row r="31" spans="1:17" ht="15.75" x14ac:dyDescent="0.25">
      <c r="B31" s="29"/>
      <c r="C31" s="69"/>
      <c r="D31" s="71"/>
      <c r="E31" s="69"/>
      <c r="F31" s="70"/>
      <c r="G31" s="72"/>
      <c r="H31" s="72"/>
      <c r="I31" s="72"/>
      <c r="J31" s="69"/>
      <c r="K31" s="70"/>
      <c r="L31" s="71"/>
      <c r="M31" s="73"/>
      <c r="N31" s="73"/>
      <c r="O31" s="73"/>
      <c r="P31" s="73"/>
      <c r="Q31" s="30">
        <v>0</v>
      </c>
    </row>
    <row r="32" spans="1:17" ht="15.75" x14ac:dyDescent="0.25">
      <c r="B32" s="93" t="s">
        <v>227</v>
      </c>
      <c r="C32" s="94"/>
      <c r="D32" s="94"/>
      <c r="E32" s="94"/>
      <c r="F32" s="94"/>
      <c r="G32" s="94"/>
      <c r="H32" s="94"/>
      <c r="I32" s="94"/>
      <c r="J32" s="94"/>
      <c r="K32" s="94"/>
      <c r="L32" s="95"/>
      <c r="M32" s="89">
        <f>SUM(M29:N31)</f>
        <v>0</v>
      </c>
      <c r="N32" s="89"/>
      <c r="O32" s="89">
        <f>SUM(O29:P31)</f>
        <v>0</v>
      </c>
      <c r="P32" s="89"/>
      <c r="Q32" s="31">
        <f>SUM(Q29:Q31)</f>
        <v>0</v>
      </c>
    </row>
    <row r="34" spans="1:17" ht="15.75" x14ac:dyDescent="0.2">
      <c r="B34" s="67" t="s">
        <v>205</v>
      </c>
      <c r="C34" s="67"/>
      <c r="D34" s="67"/>
      <c r="E34" s="67"/>
      <c r="F34" s="67"/>
      <c r="G34" s="67"/>
      <c r="H34" s="67"/>
      <c r="I34" s="67"/>
      <c r="J34" s="67"/>
      <c r="K34" s="67"/>
      <c r="L34" s="67"/>
      <c r="M34" s="67"/>
      <c r="N34" s="67"/>
      <c r="O34" s="67"/>
      <c r="P34" s="67"/>
      <c r="Q34" s="67"/>
    </row>
    <row r="35" spans="1:17" ht="48" customHeight="1" x14ac:dyDescent="0.2">
      <c r="B35" s="80" t="s">
        <v>240</v>
      </c>
      <c r="C35" s="80"/>
      <c r="D35" s="80"/>
      <c r="E35" s="80"/>
      <c r="F35" s="80"/>
      <c r="G35" s="80"/>
      <c r="H35" s="80"/>
      <c r="I35" s="80"/>
      <c r="J35" s="80"/>
      <c r="K35" s="80"/>
      <c r="L35" s="80"/>
      <c r="M35" s="80"/>
      <c r="N35" s="80"/>
      <c r="O35" s="80"/>
      <c r="P35" s="80"/>
      <c r="Q35" s="80"/>
    </row>
    <row r="37" spans="1:17" s="33" customFormat="1" ht="31.5" customHeight="1" x14ac:dyDescent="0.25">
      <c r="A37" s="32"/>
      <c r="B37" s="41" t="s">
        <v>193</v>
      </c>
      <c r="C37" s="41" t="s">
        <v>194</v>
      </c>
      <c r="D37" s="41" t="s">
        <v>195</v>
      </c>
      <c r="E37" s="101" t="s">
        <v>189</v>
      </c>
      <c r="F37" s="101"/>
      <c r="G37" s="101"/>
      <c r="H37" s="81" t="s">
        <v>183</v>
      </c>
      <c r="I37" s="102"/>
      <c r="J37" s="82"/>
      <c r="K37" s="41" t="s">
        <v>241</v>
      </c>
      <c r="L37" s="81" t="s">
        <v>209</v>
      </c>
      <c r="M37" s="82"/>
      <c r="N37" s="81" t="s">
        <v>196</v>
      </c>
      <c r="O37" s="82"/>
      <c r="P37" s="81" t="s">
        <v>197</v>
      </c>
      <c r="Q37" s="82"/>
    </row>
    <row r="38" spans="1:17" ht="15.75" customHeight="1" x14ac:dyDescent="0.2">
      <c r="B38" s="29"/>
      <c r="C38" s="34"/>
      <c r="D38" s="34"/>
      <c r="E38" s="72"/>
      <c r="F38" s="72"/>
      <c r="G38" s="72"/>
      <c r="H38" s="69"/>
      <c r="I38" s="70"/>
      <c r="J38" s="71"/>
      <c r="K38" s="34"/>
      <c r="L38" s="69"/>
      <c r="M38" s="71"/>
      <c r="N38" s="96"/>
      <c r="O38" s="97"/>
      <c r="P38" s="96">
        <f>L38*N38</f>
        <v>0</v>
      </c>
      <c r="Q38" s="97"/>
    </row>
    <row r="39" spans="1:17" x14ac:dyDescent="0.2">
      <c r="B39" s="29"/>
      <c r="C39" s="34"/>
      <c r="D39" s="34"/>
      <c r="E39" s="72"/>
      <c r="F39" s="72"/>
      <c r="G39" s="72"/>
      <c r="H39" s="69"/>
      <c r="I39" s="70"/>
      <c r="J39" s="71"/>
      <c r="K39" s="34"/>
      <c r="L39" s="69"/>
      <c r="M39" s="71"/>
      <c r="N39" s="96"/>
      <c r="O39" s="97"/>
      <c r="P39" s="96">
        <f t="shared" ref="P39:P40" si="0">L39*N39</f>
        <v>0</v>
      </c>
      <c r="Q39" s="97"/>
    </row>
    <row r="40" spans="1:17" x14ac:dyDescent="0.2">
      <c r="B40" s="29"/>
      <c r="C40" s="34"/>
      <c r="D40" s="34"/>
      <c r="E40" s="72"/>
      <c r="F40" s="72"/>
      <c r="G40" s="72"/>
      <c r="H40" s="69"/>
      <c r="I40" s="70"/>
      <c r="J40" s="71"/>
      <c r="K40" s="34"/>
      <c r="L40" s="69"/>
      <c r="M40" s="71"/>
      <c r="N40" s="96"/>
      <c r="O40" s="97"/>
      <c r="P40" s="96">
        <f t="shared" si="0"/>
        <v>0</v>
      </c>
      <c r="Q40" s="97"/>
    </row>
    <row r="41" spans="1:17" ht="15.75" x14ac:dyDescent="0.25">
      <c r="B41" s="100" t="s">
        <v>228</v>
      </c>
      <c r="C41" s="100"/>
      <c r="D41" s="100"/>
      <c r="E41" s="100"/>
      <c r="F41" s="100"/>
      <c r="G41" s="100"/>
      <c r="H41" s="100"/>
      <c r="I41" s="100"/>
      <c r="J41" s="100"/>
      <c r="K41" s="100"/>
      <c r="L41" s="98">
        <f t="shared" ref="L41" si="1">SUM(L38:M40)</f>
        <v>0</v>
      </c>
      <c r="M41" s="99"/>
      <c r="N41" s="98">
        <f>SUM(N38:O40)</f>
        <v>0</v>
      </c>
      <c r="O41" s="99"/>
      <c r="P41" s="98">
        <f>SUM(P38:Q40)</f>
        <v>0</v>
      </c>
      <c r="Q41" s="99"/>
    </row>
    <row r="43" spans="1:17" ht="15.75" x14ac:dyDescent="0.2">
      <c r="B43" s="67" t="s">
        <v>198</v>
      </c>
      <c r="C43" s="67"/>
      <c r="D43" s="67"/>
      <c r="E43" s="67"/>
      <c r="F43" s="67"/>
      <c r="G43" s="67"/>
      <c r="H43" s="67"/>
      <c r="I43" s="67"/>
      <c r="J43" s="67"/>
      <c r="K43" s="67"/>
      <c r="L43" s="67"/>
      <c r="M43" s="67"/>
      <c r="N43" s="67"/>
      <c r="O43" s="67"/>
      <c r="P43" s="67"/>
      <c r="Q43" s="67"/>
    </row>
    <row r="44" spans="1:17" x14ac:dyDescent="0.2">
      <c r="B44" s="80" t="s">
        <v>199</v>
      </c>
      <c r="C44" s="80"/>
      <c r="D44" s="80"/>
      <c r="E44" s="80"/>
      <c r="F44" s="80"/>
      <c r="G44" s="80"/>
      <c r="H44" s="80"/>
      <c r="I44" s="80"/>
      <c r="J44" s="80"/>
      <c r="K44" s="80"/>
      <c r="L44" s="80"/>
      <c r="M44" s="80"/>
      <c r="N44" s="80"/>
      <c r="O44" s="80"/>
      <c r="P44" s="80"/>
      <c r="Q44" s="80"/>
    </row>
    <row r="46" spans="1:17" s="36" customFormat="1" ht="15.75" x14ac:dyDescent="0.25">
      <c r="A46" s="35"/>
      <c r="B46" s="103" t="s">
        <v>200</v>
      </c>
      <c r="C46" s="103"/>
      <c r="D46" s="103"/>
      <c r="E46" s="103"/>
      <c r="F46" s="103"/>
      <c r="G46" s="103"/>
      <c r="H46" s="103"/>
      <c r="I46" s="103"/>
      <c r="J46" s="103"/>
      <c r="K46" s="103"/>
      <c r="L46" s="103"/>
      <c r="M46" s="103"/>
      <c r="N46" s="103"/>
      <c r="O46" s="103"/>
      <c r="P46" s="103" t="s">
        <v>201</v>
      </c>
      <c r="Q46" s="103"/>
    </row>
    <row r="47" spans="1:17" x14ac:dyDescent="0.2">
      <c r="B47" s="69"/>
      <c r="C47" s="70"/>
      <c r="D47" s="70"/>
      <c r="E47" s="70"/>
      <c r="F47" s="70"/>
      <c r="G47" s="70"/>
      <c r="H47" s="70"/>
      <c r="I47" s="70"/>
      <c r="J47" s="70"/>
      <c r="K47" s="70"/>
      <c r="L47" s="70"/>
      <c r="M47" s="70"/>
      <c r="N47" s="70"/>
      <c r="O47" s="71"/>
      <c r="P47" s="96"/>
      <c r="Q47" s="97"/>
    </row>
    <row r="48" spans="1:17" x14ac:dyDescent="0.2">
      <c r="B48" s="69"/>
      <c r="C48" s="70"/>
      <c r="D48" s="70"/>
      <c r="E48" s="70"/>
      <c r="F48" s="70"/>
      <c r="G48" s="70"/>
      <c r="H48" s="70"/>
      <c r="I48" s="70"/>
      <c r="J48" s="70"/>
      <c r="K48" s="70"/>
      <c r="L48" s="70"/>
      <c r="M48" s="70"/>
      <c r="N48" s="70"/>
      <c r="O48" s="71"/>
      <c r="P48" s="96"/>
      <c r="Q48" s="97"/>
    </row>
    <row r="49" spans="1:17" x14ac:dyDescent="0.2">
      <c r="B49" s="69"/>
      <c r="C49" s="70"/>
      <c r="D49" s="70"/>
      <c r="E49" s="70"/>
      <c r="F49" s="70"/>
      <c r="G49" s="70"/>
      <c r="H49" s="70"/>
      <c r="I49" s="70"/>
      <c r="J49" s="70"/>
      <c r="K49" s="70"/>
      <c r="L49" s="70"/>
      <c r="M49" s="70"/>
      <c r="N49" s="70"/>
      <c r="O49" s="71"/>
      <c r="P49" s="96"/>
      <c r="Q49" s="97"/>
    </row>
    <row r="50" spans="1:17" x14ac:dyDescent="0.2">
      <c r="B50" s="69"/>
      <c r="C50" s="70"/>
      <c r="D50" s="70"/>
      <c r="E50" s="70"/>
      <c r="F50" s="70"/>
      <c r="G50" s="70"/>
      <c r="H50" s="70"/>
      <c r="I50" s="70"/>
      <c r="J50" s="70"/>
      <c r="K50" s="70"/>
      <c r="L50" s="70"/>
      <c r="M50" s="70"/>
      <c r="N50" s="70"/>
      <c r="O50" s="71"/>
      <c r="P50" s="96"/>
      <c r="Q50" s="97"/>
    </row>
    <row r="51" spans="1:17" ht="15.75" x14ac:dyDescent="0.25">
      <c r="B51" s="77" t="s">
        <v>180</v>
      </c>
      <c r="C51" s="78"/>
      <c r="D51" s="78"/>
      <c r="E51" s="78"/>
      <c r="F51" s="78"/>
      <c r="G51" s="78"/>
      <c r="H51" s="78"/>
      <c r="I51" s="78"/>
      <c r="J51" s="78"/>
      <c r="K51" s="78"/>
      <c r="L51" s="78"/>
      <c r="M51" s="78"/>
      <c r="N51" s="78"/>
      <c r="O51" s="79"/>
      <c r="P51" s="74">
        <f>SUM(P47:Q50)</f>
        <v>0</v>
      </c>
      <c r="Q51" s="76"/>
    </row>
    <row r="53" spans="1:17" ht="15.75" x14ac:dyDescent="0.2">
      <c r="B53" s="67" t="s">
        <v>202</v>
      </c>
      <c r="C53" s="67"/>
      <c r="D53" s="67"/>
      <c r="E53" s="67"/>
      <c r="F53" s="67"/>
      <c r="G53" s="67"/>
      <c r="H53" s="67"/>
      <c r="I53" s="67"/>
      <c r="J53" s="67"/>
      <c r="K53" s="67"/>
      <c r="L53" s="67"/>
      <c r="M53" s="67"/>
      <c r="N53" s="67"/>
      <c r="O53" s="67"/>
      <c r="P53" s="67"/>
      <c r="Q53" s="67"/>
    </row>
    <row r="54" spans="1:17" ht="60" customHeight="1" x14ac:dyDescent="0.2">
      <c r="B54" s="80" t="s">
        <v>404</v>
      </c>
      <c r="C54" s="80"/>
      <c r="D54" s="80"/>
      <c r="E54" s="80"/>
      <c r="F54" s="80"/>
      <c r="G54" s="80"/>
      <c r="H54" s="80"/>
      <c r="I54" s="80"/>
      <c r="J54" s="80"/>
      <c r="K54" s="80"/>
      <c r="L54" s="80"/>
      <c r="M54" s="80"/>
      <c r="N54" s="80"/>
      <c r="O54" s="80"/>
      <c r="P54" s="80"/>
      <c r="Q54" s="80"/>
    </row>
    <row r="55" spans="1:17" ht="15" customHeight="1" x14ac:dyDescent="0.2">
      <c r="B55" s="44"/>
      <c r="C55" s="44"/>
      <c r="D55" s="44"/>
      <c r="E55" s="44"/>
      <c r="F55" s="44"/>
      <c r="G55" s="44"/>
      <c r="H55" s="44"/>
      <c r="I55" s="44"/>
      <c r="J55" s="44"/>
      <c r="K55" s="44"/>
      <c r="L55" s="44"/>
      <c r="M55" s="44"/>
      <c r="N55" s="44"/>
      <c r="O55" s="44"/>
      <c r="P55" s="44"/>
      <c r="Q55" s="44"/>
    </row>
    <row r="56" spans="1:17" ht="15.75" x14ac:dyDescent="0.25">
      <c r="B56" s="37" t="s">
        <v>203</v>
      </c>
    </row>
    <row r="57" spans="1:17" ht="31.5" customHeight="1" x14ac:dyDescent="0.2">
      <c r="A57" s="104"/>
      <c r="B57" s="45" t="s">
        <v>188</v>
      </c>
      <c r="C57" s="92" t="s">
        <v>182</v>
      </c>
      <c r="D57" s="92"/>
      <c r="E57" s="92" t="s">
        <v>187</v>
      </c>
      <c r="F57" s="92"/>
      <c r="G57" s="92" t="s">
        <v>191</v>
      </c>
      <c r="H57" s="92"/>
      <c r="I57" s="92"/>
      <c r="J57" s="92"/>
      <c r="K57" s="92"/>
      <c r="L57" s="92"/>
      <c r="M57" s="92" t="s">
        <v>184</v>
      </c>
      <c r="N57" s="92"/>
      <c r="O57" s="92" t="s">
        <v>185</v>
      </c>
      <c r="P57" s="92"/>
      <c r="Q57" s="45" t="s">
        <v>186</v>
      </c>
    </row>
    <row r="58" spans="1:17" ht="15.75" x14ac:dyDescent="0.25">
      <c r="A58" s="104"/>
      <c r="B58" s="29"/>
      <c r="C58" s="72"/>
      <c r="D58" s="72"/>
      <c r="E58" s="72"/>
      <c r="F58" s="72"/>
      <c r="G58" s="72"/>
      <c r="H58" s="72"/>
      <c r="I58" s="72"/>
      <c r="J58" s="72"/>
      <c r="K58" s="72"/>
      <c r="L58" s="72"/>
      <c r="M58" s="73">
        <v>0</v>
      </c>
      <c r="N58" s="73"/>
      <c r="O58" s="73">
        <v>0</v>
      </c>
      <c r="P58" s="73"/>
      <c r="Q58" s="30">
        <v>0</v>
      </c>
    </row>
    <row r="59" spans="1:17" ht="15.75" x14ac:dyDescent="0.25">
      <c r="A59" s="104"/>
      <c r="B59" s="29"/>
      <c r="C59" s="72"/>
      <c r="D59" s="72"/>
      <c r="E59" s="72"/>
      <c r="F59" s="72"/>
      <c r="G59" s="72"/>
      <c r="H59" s="72"/>
      <c r="I59" s="72"/>
      <c r="J59" s="72"/>
      <c r="K59" s="72"/>
      <c r="L59" s="72"/>
      <c r="M59" s="73">
        <v>0</v>
      </c>
      <c r="N59" s="73"/>
      <c r="O59" s="73">
        <v>0</v>
      </c>
      <c r="P59" s="73"/>
      <c r="Q59" s="30">
        <v>0</v>
      </c>
    </row>
    <row r="60" spans="1:17" ht="15.75" x14ac:dyDescent="0.25">
      <c r="A60" s="104"/>
      <c r="B60" s="29"/>
      <c r="C60" s="72"/>
      <c r="D60" s="72"/>
      <c r="E60" s="72"/>
      <c r="F60" s="72"/>
      <c r="G60" s="72"/>
      <c r="H60" s="72"/>
      <c r="I60" s="72"/>
      <c r="J60" s="72"/>
      <c r="K60" s="72"/>
      <c r="L60" s="72"/>
      <c r="M60" s="73">
        <v>0</v>
      </c>
      <c r="N60" s="73"/>
      <c r="O60" s="73">
        <v>0</v>
      </c>
      <c r="P60" s="73"/>
      <c r="Q60" s="30">
        <v>0</v>
      </c>
    </row>
    <row r="61" spans="1:17" ht="15.75" x14ac:dyDescent="0.25">
      <c r="A61" s="104"/>
      <c r="B61" s="105" t="s">
        <v>229</v>
      </c>
      <c r="C61" s="105"/>
      <c r="D61" s="105"/>
      <c r="E61" s="105"/>
      <c r="F61" s="105"/>
      <c r="G61" s="105"/>
      <c r="H61" s="105"/>
      <c r="I61" s="105"/>
      <c r="J61" s="105"/>
      <c r="K61" s="105"/>
      <c r="L61" s="105"/>
      <c r="M61" s="89">
        <f>SUM(M58:N60)</f>
        <v>0</v>
      </c>
      <c r="N61" s="89"/>
      <c r="O61" s="89">
        <f>SUM(O58:P60)</f>
        <v>0</v>
      </c>
      <c r="P61" s="89"/>
      <c r="Q61" s="31">
        <f>SUM(Q58:Q60)</f>
        <v>0</v>
      </c>
    </row>
    <row r="62" spans="1:17" s="21" customFormat="1" x14ac:dyDescent="0.25">
      <c r="A62" s="38"/>
    </row>
    <row r="63" spans="1:17" ht="15.75" x14ac:dyDescent="0.25">
      <c r="B63" s="37" t="s">
        <v>204</v>
      </c>
    </row>
    <row r="64" spans="1:17" ht="31.5" customHeight="1" x14ac:dyDescent="0.2">
      <c r="B64" s="41" t="s">
        <v>193</v>
      </c>
      <c r="C64" s="41" t="s">
        <v>194</v>
      </c>
      <c r="D64" s="41" t="s">
        <v>195</v>
      </c>
      <c r="E64" s="101" t="s">
        <v>189</v>
      </c>
      <c r="F64" s="101"/>
      <c r="G64" s="101"/>
      <c r="H64" s="81" t="s">
        <v>183</v>
      </c>
      <c r="I64" s="102"/>
      <c r="J64" s="82"/>
      <c r="K64" s="41" t="s">
        <v>241</v>
      </c>
      <c r="L64" s="81" t="s">
        <v>209</v>
      </c>
      <c r="M64" s="82"/>
      <c r="N64" s="81" t="s">
        <v>196</v>
      </c>
      <c r="O64" s="82"/>
      <c r="P64" s="81" t="s">
        <v>197</v>
      </c>
      <c r="Q64" s="82"/>
    </row>
    <row r="65" spans="2:17" x14ac:dyDescent="0.2">
      <c r="B65" s="29"/>
      <c r="C65" s="34"/>
      <c r="D65" s="34"/>
      <c r="E65" s="72"/>
      <c r="F65" s="72"/>
      <c r="G65" s="72"/>
      <c r="H65" s="69"/>
      <c r="I65" s="70"/>
      <c r="J65" s="71"/>
      <c r="K65" s="34"/>
      <c r="L65" s="69"/>
      <c r="M65" s="71"/>
      <c r="N65" s="96"/>
      <c r="O65" s="97"/>
      <c r="P65" s="96">
        <f>L65*N65</f>
        <v>0</v>
      </c>
      <c r="Q65" s="97"/>
    </row>
    <row r="66" spans="2:17" x14ac:dyDescent="0.2">
      <c r="B66" s="29"/>
      <c r="C66" s="34"/>
      <c r="D66" s="34"/>
      <c r="E66" s="72"/>
      <c r="F66" s="72"/>
      <c r="G66" s="72"/>
      <c r="H66" s="69"/>
      <c r="I66" s="70"/>
      <c r="J66" s="71"/>
      <c r="K66" s="34"/>
      <c r="L66" s="69"/>
      <c r="M66" s="71"/>
      <c r="N66" s="96"/>
      <c r="O66" s="97"/>
      <c r="P66" s="96">
        <f t="shared" ref="P66:P67" si="2">L66*N66</f>
        <v>0</v>
      </c>
      <c r="Q66" s="97"/>
    </row>
    <row r="67" spans="2:17" x14ac:dyDescent="0.2">
      <c r="B67" s="29"/>
      <c r="C67" s="34"/>
      <c r="D67" s="34"/>
      <c r="E67" s="72"/>
      <c r="F67" s="72"/>
      <c r="G67" s="72"/>
      <c r="H67" s="69"/>
      <c r="I67" s="70"/>
      <c r="J67" s="71"/>
      <c r="K67" s="34"/>
      <c r="L67" s="69"/>
      <c r="M67" s="71"/>
      <c r="N67" s="96"/>
      <c r="O67" s="97"/>
      <c r="P67" s="96">
        <f t="shared" si="2"/>
        <v>0</v>
      </c>
      <c r="Q67" s="97"/>
    </row>
    <row r="68" spans="2:17" ht="15.75" x14ac:dyDescent="0.25">
      <c r="B68" s="100" t="s">
        <v>230</v>
      </c>
      <c r="C68" s="100"/>
      <c r="D68" s="100"/>
      <c r="E68" s="100"/>
      <c r="F68" s="100"/>
      <c r="G68" s="100"/>
      <c r="H68" s="100"/>
      <c r="I68" s="100"/>
      <c r="J68" s="100"/>
      <c r="K68" s="100"/>
      <c r="L68" s="98">
        <f t="shared" ref="L68" si="3">SUM(L65:M67)</f>
        <v>0</v>
      </c>
      <c r="M68" s="99"/>
      <c r="N68" s="98">
        <f>SUM(N65:O67)</f>
        <v>0</v>
      </c>
      <c r="O68" s="99"/>
      <c r="P68" s="98">
        <f>SUM(P65:Q67)</f>
        <v>0</v>
      </c>
      <c r="Q68" s="99"/>
    </row>
    <row r="70" spans="2:17" ht="15.75" x14ac:dyDescent="0.2">
      <c r="B70" s="67" t="s">
        <v>206</v>
      </c>
      <c r="C70" s="67"/>
      <c r="D70" s="67"/>
      <c r="E70" s="67"/>
      <c r="F70" s="67"/>
      <c r="G70" s="67"/>
      <c r="H70" s="67"/>
      <c r="I70" s="67"/>
      <c r="J70" s="67"/>
      <c r="K70" s="67"/>
      <c r="L70" s="67"/>
      <c r="M70" s="67"/>
      <c r="N70" s="67"/>
      <c r="O70" s="67"/>
      <c r="P70" s="67"/>
      <c r="Q70" s="67"/>
    </row>
    <row r="71" spans="2:17" ht="75" customHeight="1" x14ac:dyDescent="0.2">
      <c r="B71" s="80" t="s">
        <v>405</v>
      </c>
      <c r="C71" s="80"/>
      <c r="D71" s="80"/>
      <c r="E71" s="80"/>
      <c r="F71" s="80"/>
      <c r="G71" s="80"/>
      <c r="H71" s="80"/>
      <c r="I71" s="80"/>
      <c r="J71" s="80"/>
      <c r="K71" s="80"/>
      <c r="L71" s="80"/>
      <c r="M71" s="80"/>
      <c r="N71" s="80"/>
      <c r="O71" s="80"/>
      <c r="P71" s="80"/>
      <c r="Q71" s="80"/>
    </row>
    <row r="72" spans="2:17" x14ac:dyDescent="0.2">
      <c r="B72" s="44"/>
      <c r="C72" s="44"/>
      <c r="D72" s="44"/>
      <c r="E72" s="44"/>
      <c r="F72" s="44"/>
      <c r="G72" s="44"/>
      <c r="H72" s="44"/>
      <c r="I72" s="44"/>
      <c r="J72" s="44"/>
      <c r="K72" s="44"/>
      <c r="L72" s="44"/>
      <c r="M72" s="44"/>
      <c r="N72" s="44"/>
      <c r="O72" s="44"/>
      <c r="P72" s="44"/>
      <c r="Q72" s="44"/>
    </row>
    <row r="73" spans="2:17" ht="15.75" x14ac:dyDescent="0.25">
      <c r="B73" s="37" t="s">
        <v>203</v>
      </c>
    </row>
    <row r="74" spans="2:17" ht="31.5" customHeight="1" x14ac:dyDescent="0.2">
      <c r="B74" s="27" t="s">
        <v>188</v>
      </c>
      <c r="C74" s="90" t="s">
        <v>182</v>
      </c>
      <c r="D74" s="91"/>
      <c r="E74" s="92" t="s">
        <v>187</v>
      </c>
      <c r="F74" s="92"/>
      <c r="G74" s="92" t="s">
        <v>191</v>
      </c>
      <c r="H74" s="92"/>
      <c r="I74" s="92"/>
      <c r="J74" s="92"/>
      <c r="K74" s="92"/>
      <c r="L74" s="92"/>
      <c r="M74" s="86" t="s">
        <v>184</v>
      </c>
      <c r="N74" s="88"/>
      <c r="O74" s="90" t="s">
        <v>185</v>
      </c>
      <c r="P74" s="91"/>
      <c r="Q74" s="27" t="s">
        <v>186</v>
      </c>
    </row>
    <row r="75" spans="2:17" ht="15.75" x14ac:dyDescent="0.25">
      <c r="B75" s="29"/>
      <c r="C75" s="69"/>
      <c r="D75" s="71"/>
      <c r="E75" s="69"/>
      <c r="F75" s="70"/>
      <c r="G75" s="72"/>
      <c r="H75" s="72"/>
      <c r="I75" s="72"/>
      <c r="J75" s="72"/>
      <c r="K75" s="72"/>
      <c r="L75" s="72"/>
      <c r="M75" s="73">
        <v>0</v>
      </c>
      <c r="N75" s="73"/>
      <c r="O75" s="73">
        <v>0</v>
      </c>
      <c r="P75" s="73"/>
      <c r="Q75" s="30">
        <v>0</v>
      </c>
    </row>
    <row r="76" spans="2:17" ht="15.75" x14ac:dyDescent="0.25">
      <c r="B76" s="29"/>
      <c r="C76" s="69"/>
      <c r="D76" s="71"/>
      <c r="E76" s="69"/>
      <c r="F76" s="70"/>
      <c r="G76" s="72"/>
      <c r="H76" s="72"/>
      <c r="I76" s="72"/>
      <c r="J76" s="72"/>
      <c r="K76" s="72"/>
      <c r="L76" s="72"/>
      <c r="M76" s="73">
        <v>0</v>
      </c>
      <c r="N76" s="73"/>
      <c r="O76" s="73">
        <v>0</v>
      </c>
      <c r="P76" s="73"/>
      <c r="Q76" s="30">
        <v>0</v>
      </c>
    </row>
    <row r="77" spans="2:17" ht="15.75" x14ac:dyDescent="0.25">
      <c r="B77" s="29"/>
      <c r="C77" s="69"/>
      <c r="D77" s="71"/>
      <c r="E77" s="69"/>
      <c r="F77" s="70"/>
      <c r="G77" s="72"/>
      <c r="H77" s="72"/>
      <c r="I77" s="72"/>
      <c r="J77" s="72"/>
      <c r="K77" s="72"/>
      <c r="L77" s="72"/>
      <c r="M77" s="73">
        <v>0</v>
      </c>
      <c r="N77" s="73"/>
      <c r="O77" s="73">
        <v>0</v>
      </c>
      <c r="P77" s="73"/>
      <c r="Q77" s="30">
        <v>0</v>
      </c>
    </row>
    <row r="78" spans="2:17" ht="15.75" x14ac:dyDescent="0.25">
      <c r="B78" s="105" t="s">
        <v>231</v>
      </c>
      <c r="C78" s="105"/>
      <c r="D78" s="105"/>
      <c r="E78" s="105"/>
      <c r="F78" s="105"/>
      <c r="G78" s="105"/>
      <c r="H78" s="105"/>
      <c r="I78" s="105"/>
      <c r="J78" s="105"/>
      <c r="K78" s="105"/>
      <c r="L78" s="105"/>
      <c r="M78" s="89">
        <f>SUM(M75:N77)</f>
        <v>0</v>
      </c>
      <c r="N78" s="89"/>
      <c r="O78" s="89">
        <f>SUM(O75:P77)</f>
        <v>0</v>
      </c>
      <c r="P78" s="89"/>
      <c r="Q78" s="31">
        <f>SUM(Q75:Q77)</f>
        <v>0</v>
      </c>
    </row>
    <row r="79" spans="2:17" ht="15.75" x14ac:dyDescent="0.25">
      <c r="B79" s="21"/>
      <c r="C79" s="21"/>
      <c r="D79" s="21"/>
      <c r="E79" s="21"/>
      <c r="F79" s="21"/>
      <c r="G79" s="21"/>
      <c r="H79" s="21"/>
      <c r="I79" s="21"/>
      <c r="J79" s="21"/>
      <c r="K79" s="21"/>
      <c r="L79" s="21"/>
      <c r="M79" s="21"/>
      <c r="N79" s="21"/>
      <c r="O79" s="21"/>
      <c r="P79" s="21"/>
      <c r="Q79" s="21"/>
    </row>
    <row r="80" spans="2:17" ht="15.75" x14ac:dyDescent="0.25">
      <c r="B80" s="37" t="s">
        <v>204</v>
      </c>
    </row>
    <row r="81" spans="2:17" ht="31.5" customHeight="1" x14ac:dyDescent="0.2">
      <c r="B81" s="41" t="s">
        <v>193</v>
      </c>
      <c r="C81" s="41" t="s">
        <v>194</v>
      </c>
      <c r="D81" s="41" t="s">
        <v>195</v>
      </c>
      <c r="E81" s="101" t="s">
        <v>189</v>
      </c>
      <c r="F81" s="101"/>
      <c r="G81" s="101"/>
      <c r="H81" s="81" t="s">
        <v>183</v>
      </c>
      <c r="I81" s="102"/>
      <c r="J81" s="82"/>
      <c r="K81" s="41" t="s">
        <v>241</v>
      </c>
      <c r="L81" s="81" t="s">
        <v>209</v>
      </c>
      <c r="M81" s="82"/>
      <c r="N81" s="81" t="s">
        <v>196</v>
      </c>
      <c r="O81" s="82"/>
      <c r="P81" s="81" t="s">
        <v>197</v>
      </c>
      <c r="Q81" s="82"/>
    </row>
    <row r="82" spans="2:17" x14ac:dyDescent="0.2">
      <c r="B82" s="29"/>
      <c r="C82" s="34"/>
      <c r="D82" s="34"/>
      <c r="E82" s="72"/>
      <c r="F82" s="72"/>
      <c r="G82" s="72"/>
      <c r="H82" s="69"/>
      <c r="I82" s="70"/>
      <c r="J82" s="71"/>
      <c r="K82" s="34"/>
      <c r="L82" s="69"/>
      <c r="M82" s="71"/>
      <c r="N82" s="96"/>
      <c r="O82" s="97"/>
      <c r="P82" s="96">
        <f>L82*N82</f>
        <v>0</v>
      </c>
      <c r="Q82" s="97"/>
    </row>
    <row r="83" spans="2:17" x14ac:dyDescent="0.2">
      <c r="B83" s="29"/>
      <c r="C83" s="34"/>
      <c r="D83" s="34"/>
      <c r="E83" s="72"/>
      <c r="F83" s="72"/>
      <c r="G83" s="72"/>
      <c r="H83" s="69"/>
      <c r="I83" s="70"/>
      <c r="J83" s="71"/>
      <c r="K83" s="34"/>
      <c r="L83" s="69"/>
      <c r="M83" s="71"/>
      <c r="N83" s="96"/>
      <c r="O83" s="97"/>
      <c r="P83" s="96">
        <f t="shared" ref="P83:P84" si="4">L83*N83</f>
        <v>0</v>
      </c>
      <c r="Q83" s="97"/>
    </row>
    <row r="84" spans="2:17" x14ac:dyDescent="0.2">
      <c r="B84" s="29"/>
      <c r="C84" s="34"/>
      <c r="D84" s="34"/>
      <c r="E84" s="72"/>
      <c r="F84" s="72"/>
      <c r="G84" s="72"/>
      <c r="H84" s="69"/>
      <c r="I84" s="70"/>
      <c r="J84" s="71"/>
      <c r="K84" s="34"/>
      <c r="L84" s="69"/>
      <c r="M84" s="71"/>
      <c r="N84" s="96"/>
      <c r="O84" s="97"/>
      <c r="P84" s="96">
        <f t="shared" si="4"/>
        <v>0</v>
      </c>
      <c r="Q84" s="97"/>
    </row>
    <row r="85" spans="2:17" ht="15.75" x14ac:dyDescent="0.25">
      <c r="B85" s="100" t="s">
        <v>232</v>
      </c>
      <c r="C85" s="100"/>
      <c r="D85" s="100"/>
      <c r="E85" s="100"/>
      <c r="F85" s="100"/>
      <c r="G85" s="100"/>
      <c r="H85" s="100"/>
      <c r="I85" s="100"/>
      <c r="J85" s="100"/>
      <c r="K85" s="100"/>
      <c r="L85" s="98">
        <f t="shared" ref="L85" si="5">SUM(L82:M84)</f>
        <v>0</v>
      </c>
      <c r="M85" s="99"/>
      <c r="N85" s="98">
        <f>SUM(N82:O84)</f>
        <v>0</v>
      </c>
      <c r="O85" s="99"/>
      <c r="P85" s="98">
        <f>SUM(P82:Q84)</f>
        <v>0</v>
      </c>
      <c r="Q85" s="99"/>
    </row>
    <row r="87" spans="2:17" ht="15.75" x14ac:dyDescent="0.2">
      <c r="B87" s="67" t="s">
        <v>207</v>
      </c>
      <c r="C87" s="67"/>
      <c r="D87" s="67"/>
      <c r="E87" s="67"/>
      <c r="F87" s="67"/>
      <c r="G87" s="67"/>
      <c r="H87" s="67"/>
      <c r="I87" s="67"/>
      <c r="J87" s="67"/>
      <c r="K87" s="67"/>
      <c r="L87" s="67"/>
      <c r="M87" s="67"/>
      <c r="N87" s="67"/>
      <c r="O87" s="67"/>
      <c r="P87" s="67"/>
      <c r="Q87" s="67"/>
    </row>
    <row r="89" spans="2:17" ht="15.75" x14ac:dyDescent="0.25">
      <c r="B89" s="108" t="s">
        <v>233</v>
      </c>
      <c r="C89" s="108"/>
      <c r="D89" s="108"/>
      <c r="F89" s="42">
        <f>Q78+Q61+Q32</f>
        <v>0</v>
      </c>
      <c r="G89" s="110" t="s">
        <v>406</v>
      </c>
      <c r="H89" s="110"/>
      <c r="J89" s="106" t="s">
        <v>235</v>
      </c>
      <c r="K89" s="106"/>
    </row>
    <row r="90" spans="2:17" ht="7.5" customHeight="1" x14ac:dyDescent="0.25">
      <c r="B90" s="39"/>
      <c r="C90" s="39"/>
      <c r="D90" s="39"/>
      <c r="F90" s="37"/>
      <c r="G90" s="37"/>
      <c r="H90" s="37"/>
      <c r="J90" s="22"/>
      <c r="K90" s="22"/>
    </row>
    <row r="91" spans="2:17" ht="15.75" x14ac:dyDescent="0.25">
      <c r="B91" s="108" t="s">
        <v>234</v>
      </c>
      <c r="C91" s="108"/>
      <c r="D91" s="108"/>
      <c r="F91" s="42">
        <f>P85+P68+P41</f>
        <v>0</v>
      </c>
      <c r="G91" s="110" t="s">
        <v>406</v>
      </c>
      <c r="H91" s="110"/>
      <c r="J91" s="106" t="s">
        <v>236</v>
      </c>
      <c r="K91" s="106"/>
    </row>
    <row r="92" spans="2:17" ht="7.5" customHeight="1" x14ac:dyDescent="0.25">
      <c r="B92" s="39"/>
      <c r="C92" s="39"/>
      <c r="D92" s="39"/>
      <c r="F92" s="37"/>
      <c r="G92" s="37"/>
      <c r="H92" s="37"/>
      <c r="J92" s="22"/>
      <c r="K92" s="22"/>
    </row>
    <row r="93" spans="2:17" ht="33.75" customHeight="1" x14ac:dyDescent="0.2">
      <c r="B93" s="107" t="s">
        <v>208</v>
      </c>
      <c r="C93" s="107"/>
      <c r="D93" s="107"/>
      <c r="F93" s="43">
        <f>F89+F91</f>
        <v>0</v>
      </c>
      <c r="G93" s="109" t="s">
        <v>406</v>
      </c>
      <c r="H93" s="109"/>
      <c r="J93" s="106" t="s">
        <v>237</v>
      </c>
      <c r="K93" s="106"/>
    </row>
    <row r="94" spans="2:17" ht="7.5" customHeight="1" x14ac:dyDescent="0.2"/>
    <row r="49880" spans="24:28" x14ac:dyDescent="0.2">
      <c r="X49880" s="40" t="s">
        <v>1</v>
      </c>
      <c r="AB49880" s="25" t="str">
        <f>X49880</f>
        <v>Adquisición de activos</v>
      </c>
    </row>
    <row r="49881" spans="24:28" x14ac:dyDescent="0.2">
      <c r="X49881" s="40" t="s">
        <v>0</v>
      </c>
      <c r="AB49881" s="25" t="str">
        <f t="shared" ref="AB49881:AB49893" si="6">CONCATENATE(AB49880,", ",X49881)</f>
        <v>Adquisición de activos, Adquisición de material de filmación</v>
      </c>
    </row>
    <row r="49882" spans="24:28" x14ac:dyDescent="0.2">
      <c r="X49882" s="40" t="s">
        <v>2</v>
      </c>
      <c r="AB49882" s="25" t="str">
        <f t="shared" si="6"/>
        <v>Adquisición de activos, Adquisición de material de filmación, Arrendamiento de bienes y servicios</v>
      </c>
    </row>
    <row r="49883" spans="24:28" x14ac:dyDescent="0.2">
      <c r="X49883" s="40" t="s">
        <v>3</v>
      </c>
      <c r="AB49883" s="25" t="str">
        <f t="shared" si="6"/>
        <v>Adquisición de activos, Adquisición de material de filmación, Arrendamiento de bienes y servicios, Combustibles</v>
      </c>
    </row>
    <row r="49884" spans="24:28" x14ac:dyDescent="0.2">
      <c r="X49884" s="40" t="s">
        <v>4</v>
      </c>
      <c r="AB49884" s="25" t="str">
        <f t="shared" si="6"/>
        <v>Adquisición de activos, Adquisición de material de filmación, Arrendamiento de bienes y servicios, Combustibles, Derechos de autor</v>
      </c>
    </row>
    <row r="49885" spans="24:28" x14ac:dyDescent="0.2">
      <c r="X49885" s="40" t="s">
        <v>5</v>
      </c>
      <c r="AB49885" s="25" t="str">
        <f t="shared" si="6"/>
        <v>Adquisición de activos, Adquisición de material de filmación, Arrendamiento de bienes y servicios, Combustibles, Derechos de autor, Fletes y acarreos</v>
      </c>
    </row>
    <row r="49886" spans="24:28" x14ac:dyDescent="0.2">
      <c r="X49886" s="40" t="s">
        <v>6</v>
      </c>
      <c r="AB49886" s="25" t="str">
        <f t="shared" si="6"/>
        <v>Adquisición de activos, Adquisición de material de filmación, Arrendamiento de bienes y servicios, Combustibles, Derechos de autor, Fletes y acarreos, Gastos de alimentación</v>
      </c>
    </row>
    <row r="49887" spans="24:28" x14ac:dyDescent="0.2">
      <c r="X49887" s="40" t="s">
        <v>7</v>
      </c>
      <c r="AB49887" s="25" t="str">
        <f t="shared" si="6"/>
        <v>Adquisición de activos, Adquisición de material de filmación, Arrendamiento de bienes y servicios, Combustibles, Derechos de autor, Fletes y acarreos, Gastos de alimentación, Gastos de promoción</v>
      </c>
    </row>
    <row r="49888" spans="24:28" x14ac:dyDescent="0.2">
      <c r="X49888" s="40" t="s">
        <v>8</v>
      </c>
      <c r="AB49888" s="25" t="str">
        <f t="shared" si="6"/>
        <v>Adquisición de activos, Adquisición de material de filmación, Arrendamiento de bienes y servicios, Combustibles, Derechos de autor, Fletes y acarreos, Gastos de alimentación, Gastos de promoción, Honorarios (sin incluir los servicios de gestores)</v>
      </c>
    </row>
    <row r="49889" spans="24:28" x14ac:dyDescent="0.2">
      <c r="X49889" s="40" t="s">
        <v>9</v>
      </c>
      <c r="AB49889" s="25" t="str">
        <f t="shared" si="6"/>
        <v>Adquisición de activos, Adquisición de material de filmación, Arrendamiento de bienes y servicios, Combustibles, Derechos de autor, Fletes y acarreos, Gastos de alimentación, Gastos de promoción, Honorarios (sin incluir los servicios de gestores), Primas de seguros o fianzas</v>
      </c>
    </row>
    <row r="49890" spans="24:28" x14ac:dyDescent="0.2">
      <c r="X49890" s="40" t="s">
        <v>10</v>
      </c>
      <c r="AB49890" s="25" t="str">
        <f t="shared" si="6"/>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v>
      </c>
    </row>
    <row r="49891" spans="24:28" x14ac:dyDescent="0.2">
      <c r="X49891" s="40" t="s">
        <v>11</v>
      </c>
      <c r="AB49891" s="25" t="str">
        <f t="shared" si="6"/>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v>
      </c>
    </row>
    <row r="49892" spans="24:28" x14ac:dyDescent="0.2">
      <c r="X49892" s="40" t="s">
        <v>12</v>
      </c>
      <c r="AB49892" s="25" t="str">
        <f t="shared" si="6"/>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 Viáticos o gastos de viaje</v>
      </c>
    </row>
    <row r="49893" spans="24:28" x14ac:dyDescent="0.2">
      <c r="X49893" s="40" t="s">
        <v>13</v>
      </c>
      <c r="AB49893" s="25" t="str">
        <f t="shared" si="6"/>
        <v>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 Viáticos o gastos de viaje, Otros gastos</v>
      </c>
    </row>
    <row r="49894" spans="24:28" x14ac:dyDescent="0.2">
      <c r="AB49894" s="25" t="str">
        <f>CONCATENATE(AB49893,"  ",X49894)</f>
        <v xml:space="preserve">Adquisición de activos, Adquisición de material de filmación, Arrendamiento de bienes y servicios, Combustibles, Derechos de autor, Fletes y acarreos, Gastos de alimentación, Gastos de promoción, Honorarios (sin incluir los servicios de gestores), Primas de seguros o fianzas, Servicios de gestores, Sueldos y salarios, Viáticos o gastos de viaje, Otros gastos  </v>
      </c>
    </row>
  </sheetData>
  <mergeCells count="212">
    <mergeCell ref="E64:G64"/>
    <mergeCell ref="H64:J64"/>
    <mergeCell ref="E65:G65"/>
    <mergeCell ref="H65:J65"/>
    <mergeCell ref="E66:G66"/>
    <mergeCell ref="H66:J66"/>
    <mergeCell ref="E67:G67"/>
    <mergeCell ref="H67:J67"/>
    <mergeCell ref="B48:O48"/>
    <mergeCell ref="J93:K93"/>
    <mergeCell ref="B93:D93"/>
    <mergeCell ref="B91:D91"/>
    <mergeCell ref="B85:K85"/>
    <mergeCell ref="L85:M85"/>
    <mergeCell ref="N85:O85"/>
    <mergeCell ref="B89:D89"/>
    <mergeCell ref="J89:K89"/>
    <mergeCell ref="J91:K91"/>
    <mergeCell ref="G93:H93"/>
    <mergeCell ref="G91:H91"/>
    <mergeCell ref="G89:H89"/>
    <mergeCell ref="P85:Q85"/>
    <mergeCell ref="L84:M84"/>
    <mergeCell ref="N84:O84"/>
    <mergeCell ref="P84:Q84"/>
    <mergeCell ref="B87:Q87"/>
    <mergeCell ref="L83:M83"/>
    <mergeCell ref="N83:O83"/>
    <mergeCell ref="P83:Q83"/>
    <mergeCell ref="L82:M82"/>
    <mergeCell ref="N82:O82"/>
    <mergeCell ref="P82:Q82"/>
    <mergeCell ref="E81:G81"/>
    <mergeCell ref="H81:J81"/>
    <mergeCell ref="E82:G82"/>
    <mergeCell ref="H82:J82"/>
    <mergeCell ref="E83:G83"/>
    <mergeCell ref="H83:J83"/>
    <mergeCell ref="E84:G84"/>
    <mergeCell ref="H84:J84"/>
    <mergeCell ref="O77:P77"/>
    <mergeCell ref="B78:L78"/>
    <mergeCell ref="M78:N78"/>
    <mergeCell ref="O78:P78"/>
    <mergeCell ref="L81:M81"/>
    <mergeCell ref="N81:O81"/>
    <mergeCell ref="P81:Q81"/>
    <mergeCell ref="G77:L77"/>
    <mergeCell ref="C77:D77"/>
    <mergeCell ref="E77:F77"/>
    <mergeCell ref="M77:N77"/>
    <mergeCell ref="O75:P75"/>
    <mergeCell ref="C76:D76"/>
    <mergeCell ref="E76:F76"/>
    <mergeCell ref="M76:N76"/>
    <mergeCell ref="O76:P76"/>
    <mergeCell ref="G75:L75"/>
    <mergeCell ref="G76:L76"/>
    <mergeCell ref="C75:D75"/>
    <mergeCell ref="E75:F75"/>
    <mergeCell ref="M75:N75"/>
    <mergeCell ref="B70:Q70"/>
    <mergeCell ref="B71:Q71"/>
    <mergeCell ref="C74:D74"/>
    <mergeCell ref="E74:F74"/>
    <mergeCell ref="M74:N74"/>
    <mergeCell ref="O74:P74"/>
    <mergeCell ref="G74:L74"/>
    <mergeCell ref="B68:K68"/>
    <mergeCell ref="L68:M68"/>
    <mergeCell ref="N68:O68"/>
    <mergeCell ref="P68:Q68"/>
    <mergeCell ref="A57:A61"/>
    <mergeCell ref="G60:L60"/>
    <mergeCell ref="G58:L58"/>
    <mergeCell ref="G59:L59"/>
    <mergeCell ref="G57:L57"/>
    <mergeCell ref="L67:M67"/>
    <mergeCell ref="N67:O67"/>
    <mergeCell ref="P67:Q67"/>
    <mergeCell ref="L66:M66"/>
    <mergeCell ref="N66:O66"/>
    <mergeCell ref="P66:Q66"/>
    <mergeCell ref="L65:M65"/>
    <mergeCell ref="N65:O65"/>
    <mergeCell ref="P65:Q65"/>
    <mergeCell ref="O60:P60"/>
    <mergeCell ref="B61:L61"/>
    <mergeCell ref="M61:N61"/>
    <mergeCell ref="O61:P61"/>
    <mergeCell ref="L64:M64"/>
    <mergeCell ref="N64:O64"/>
    <mergeCell ref="P64:Q64"/>
    <mergeCell ref="C60:D60"/>
    <mergeCell ref="E60:F60"/>
    <mergeCell ref="M60:N60"/>
    <mergeCell ref="O58:P58"/>
    <mergeCell ref="C59:D59"/>
    <mergeCell ref="E59:F59"/>
    <mergeCell ref="M59:N59"/>
    <mergeCell ref="O59:P59"/>
    <mergeCell ref="C58:D58"/>
    <mergeCell ref="E58:F58"/>
    <mergeCell ref="M58:N58"/>
    <mergeCell ref="B51:O51"/>
    <mergeCell ref="P51:Q51"/>
    <mergeCell ref="B53:Q53"/>
    <mergeCell ref="B54:Q54"/>
    <mergeCell ref="C57:D57"/>
    <mergeCell ref="E57:F57"/>
    <mergeCell ref="M57:N57"/>
    <mergeCell ref="O57:P57"/>
    <mergeCell ref="P48:Q48"/>
    <mergeCell ref="B49:O49"/>
    <mergeCell ref="P49:Q49"/>
    <mergeCell ref="B50:O50"/>
    <mergeCell ref="P50:Q50"/>
    <mergeCell ref="B43:Q43"/>
    <mergeCell ref="B44:Q44"/>
    <mergeCell ref="B46:O46"/>
    <mergeCell ref="P46:Q46"/>
    <mergeCell ref="P47:Q47"/>
    <mergeCell ref="B47:O47"/>
    <mergeCell ref="P40:Q40"/>
    <mergeCell ref="L41:M41"/>
    <mergeCell ref="N41:O41"/>
    <mergeCell ref="P41:Q41"/>
    <mergeCell ref="B41:K41"/>
    <mergeCell ref="E37:G37"/>
    <mergeCell ref="E38:G38"/>
    <mergeCell ref="E39:G39"/>
    <mergeCell ref="E40:G40"/>
    <mergeCell ref="L37:M37"/>
    <mergeCell ref="L38:M38"/>
    <mergeCell ref="L39:M39"/>
    <mergeCell ref="L40:M40"/>
    <mergeCell ref="N40:O40"/>
    <mergeCell ref="N38:O38"/>
    <mergeCell ref="P38:Q38"/>
    <mergeCell ref="N39:O39"/>
    <mergeCell ref="P39:Q39"/>
    <mergeCell ref="H37:J37"/>
    <mergeCell ref="H38:J38"/>
    <mergeCell ref="H39:J39"/>
    <mergeCell ref="H40:J40"/>
    <mergeCell ref="B34:Q34"/>
    <mergeCell ref="B35:Q35"/>
    <mergeCell ref="N37:O37"/>
    <mergeCell ref="P37:Q37"/>
    <mergeCell ref="G28:I28"/>
    <mergeCell ref="J28:L28"/>
    <mergeCell ref="C29:D29"/>
    <mergeCell ref="E29:F29"/>
    <mergeCell ref="O32:P32"/>
    <mergeCell ref="C28:D28"/>
    <mergeCell ref="C30:D30"/>
    <mergeCell ref="E28:F28"/>
    <mergeCell ref="E30:F30"/>
    <mergeCell ref="G29:I29"/>
    <mergeCell ref="J29:L29"/>
    <mergeCell ref="M28:N28"/>
    <mergeCell ref="O28:P28"/>
    <mergeCell ref="M32:N32"/>
    <mergeCell ref="B32:L32"/>
    <mergeCell ref="O30:P30"/>
    <mergeCell ref="M31:N31"/>
    <mergeCell ref="O31:P31"/>
    <mergeCell ref="M30:N30"/>
    <mergeCell ref="G30:I30"/>
    <mergeCell ref="J30:L30"/>
    <mergeCell ref="C31:D31"/>
    <mergeCell ref="E31:F31"/>
    <mergeCell ref="G31:I31"/>
    <mergeCell ref="J31:L31"/>
    <mergeCell ref="M29:N29"/>
    <mergeCell ref="O29:P29"/>
    <mergeCell ref="O23:Q23"/>
    <mergeCell ref="B23:N23"/>
    <mergeCell ref="B25:Q25"/>
    <mergeCell ref="B26:Q26"/>
    <mergeCell ref="B20:N20"/>
    <mergeCell ref="O20:Q20"/>
    <mergeCell ref="B21:N21"/>
    <mergeCell ref="O21:Q21"/>
    <mergeCell ref="B22:N22"/>
    <mergeCell ref="O22:Q22"/>
    <mergeCell ref="B16:Q16"/>
    <mergeCell ref="B15:Q15"/>
    <mergeCell ref="O18:Q18"/>
    <mergeCell ref="B18:N18"/>
    <mergeCell ref="B19:N19"/>
    <mergeCell ref="O19:Q19"/>
    <mergeCell ref="B1:Q1"/>
    <mergeCell ref="B5:Q5"/>
    <mergeCell ref="B4:Q4"/>
    <mergeCell ref="E7:F7"/>
    <mergeCell ref="G7:J7"/>
    <mergeCell ref="K7:L7"/>
    <mergeCell ref="M7:Q7"/>
    <mergeCell ref="C7:D7"/>
    <mergeCell ref="N13:Q13"/>
    <mergeCell ref="N9:O9"/>
    <mergeCell ref="P9:Q9"/>
    <mergeCell ref="B11:E11"/>
    <mergeCell ref="F11:H11"/>
    <mergeCell ref="I11:K11"/>
    <mergeCell ref="L11:M11"/>
    <mergeCell ref="N11:P11"/>
    <mergeCell ref="B9:D9"/>
    <mergeCell ref="E9:M9"/>
    <mergeCell ref="C13:G13"/>
    <mergeCell ref="H13:M13"/>
  </mergeCells>
  <dataValidations count="4">
    <dataValidation type="whole" operator="greaterThanOrEqual" allowBlank="1" showInputMessage="1" showErrorMessage="1" prompt="Su número de RENIECYT esta compuesto 7 dígitos y es el mismo que utiliza para ingresar al Sistema en Línea EFIDT." sqref="C7:D7">
      <formula1>1000000</formula1>
    </dataValidation>
    <dataValidation allowBlank="1" showInputMessage="1" showErrorMessage="1" prompt="No tiene que ingresar información esta celda." sqref="N13:Q13 F11:H11 Q11 M7:Q7 P9:Q9 C13:G13"/>
    <dataValidation type="list" allowBlank="1" showInputMessage="1" showErrorMessage="1" sqref="E9:M9">
      <formula1>INDIRECT($A$9)</formula1>
    </dataValidation>
    <dataValidation allowBlank="1" showInputMessage="1" showErrorMessage="1" prompt="Es importante que conincida con la propuesta." sqref="B47:O50"/>
  </dataValidations>
  <pageMargins left="0.7" right="0.7" top="0.75" bottom="0.75" header="0.3" footer="0.3"/>
  <pageSetup fitToHeight="0" orientation="landscape" r:id="rId1"/>
  <headerFooter>
    <oddFooter>Página &amp;P de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Anexo!$A$2:$A$17</xm:f>
          </x14:formula1>
          <xm:sqref>G29:I31 E38:G40 E65:G67 E82:G84</xm:sqref>
        </x14:dataValidation>
        <x14:dataValidation type="list" allowBlank="1" showInputMessage="1" showErrorMessage="1">
          <x14:formula1>
            <xm:f>Divisas!$A$2:$A$162</xm:f>
          </x14:formula1>
          <xm:sqref>K38:K40 K65:K67 K82:K84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2"/>
  <sheetViews>
    <sheetView zoomScale="55" zoomScaleNormal="55" workbookViewId="0">
      <selection activeCell="A151" sqref="A151"/>
    </sheetView>
  </sheetViews>
  <sheetFormatPr baseColWidth="10" defaultRowHeight="15" x14ac:dyDescent="0.25"/>
  <cols>
    <col min="1" max="1" width="31.28515625" bestFit="1" customWidth="1"/>
  </cols>
  <sheetData>
    <row r="1" spans="1:1" x14ac:dyDescent="0.25">
      <c r="A1" t="s">
        <v>241</v>
      </c>
    </row>
    <row r="2" spans="1:1" x14ac:dyDescent="0.25">
      <c r="A2" s="19" t="s">
        <v>243</v>
      </c>
    </row>
    <row r="3" spans="1:1" x14ac:dyDescent="0.25">
      <c r="A3" s="19" t="s">
        <v>330</v>
      </c>
    </row>
    <row r="4" spans="1:1" x14ac:dyDescent="0.25">
      <c r="A4" s="19" t="s">
        <v>376</v>
      </c>
    </row>
    <row r="5" spans="1:1" x14ac:dyDescent="0.25">
      <c r="A5" s="19" t="s">
        <v>349</v>
      </c>
    </row>
    <row r="6" spans="1:1" x14ac:dyDescent="0.25">
      <c r="A6" s="19" t="s">
        <v>283</v>
      </c>
    </row>
    <row r="7" spans="1:1" x14ac:dyDescent="0.25">
      <c r="A7" s="19" t="s">
        <v>390</v>
      </c>
    </row>
    <row r="8" spans="1:1" x14ac:dyDescent="0.25">
      <c r="A8" s="19" t="s">
        <v>260</v>
      </c>
    </row>
    <row r="9" spans="1:1" x14ac:dyDescent="0.25">
      <c r="A9" s="19" t="s">
        <v>289</v>
      </c>
    </row>
    <row r="10" spans="1:1" x14ac:dyDescent="0.25">
      <c r="A10" s="19" t="s">
        <v>311</v>
      </c>
    </row>
    <row r="11" spans="1:1" x14ac:dyDescent="0.25">
      <c r="A11" s="19" t="s">
        <v>369</v>
      </c>
    </row>
    <row r="12" spans="1:1" x14ac:dyDescent="0.25">
      <c r="A12" s="19" t="s">
        <v>384</v>
      </c>
    </row>
    <row r="13" spans="1:1" x14ac:dyDescent="0.25">
      <c r="A13" s="19" t="s">
        <v>386</v>
      </c>
    </row>
    <row r="14" spans="1:1" x14ac:dyDescent="0.25">
      <c r="A14" s="19" t="s">
        <v>373</v>
      </c>
    </row>
    <row r="15" spans="1:1" x14ac:dyDescent="0.25">
      <c r="A15" s="19" t="s">
        <v>273</v>
      </c>
    </row>
    <row r="16" spans="1:1" x14ac:dyDescent="0.25">
      <c r="A16" s="19" t="s">
        <v>344</v>
      </c>
    </row>
    <row r="17" spans="1:1" x14ac:dyDescent="0.25">
      <c r="A17" s="19" t="s">
        <v>278</v>
      </c>
    </row>
    <row r="18" spans="1:1" x14ac:dyDescent="0.25">
      <c r="A18" s="19" t="s">
        <v>345</v>
      </c>
    </row>
    <row r="19" spans="1:1" x14ac:dyDescent="0.25">
      <c r="A19" s="19" t="s">
        <v>365</v>
      </c>
    </row>
    <row r="20" spans="1:1" x14ac:dyDescent="0.25">
      <c r="A20" s="19" t="s">
        <v>291</v>
      </c>
    </row>
    <row r="21" spans="1:1" x14ac:dyDescent="0.25">
      <c r="A21" s="19" t="s">
        <v>331</v>
      </c>
    </row>
    <row r="22" spans="1:1" x14ac:dyDescent="0.25">
      <c r="A22" s="19" t="s">
        <v>358</v>
      </c>
    </row>
    <row r="23" spans="1:1" x14ac:dyDescent="0.25">
      <c r="A23" s="19" t="s">
        <v>280</v>
      </c>
    </row>
    <row r="24" spans="1:1" x14ac:dyDescent="0.25">
      <c r="A24" s="19" t="s">
        <v>256</v>
      </c>
    </row>
    <row r="25" spans="1:1" x14ac:dyDescent="0.25">
      <c r="A25" s="19" t="s">
        <v>304</v>
      </c>
    </row>
    <row r="26" spans="1:1" x14ac:dyDescent="0.25">
      <c r="A26" s="19" t="s">
        <v>309</v>
      </c>
    </row>
    <row r="27" spans="1:1" x14ac:dyDescent="0.25">
      <c r="A27" s="19" t="s">
        <v>318</v>
      </c>
    </row>
    <row r="28" spans="1:1" x14ac:dyDescent="0.25">
      <c r="A28" s="19" t="s">
        <v>327</v>
      </c>
    </row>
    <row r="29" spans="1:1" x14ac:dyDescent="0.25">
      <c r="A29" s="19" t="s">
        <v>364</v>
      </c>
    </row>
    <row r="30" spans="1:1" x14ac:dyDescent="0.25">
      <c r="A30" s="19" t="s">
        <v>379</v>
      </c>
    </row>
    <row r="31" spans="1:1" x14ac:dyDescent="0.25">
      <c r="A31" s="19" t="s">
        <v>399</v>
      </c>
    </row>
    <row r="32" spans="1:1" x14ac:dyDescent="0.25">
      <c r="A32" s="19" t="s">
        <v>242</v>
      </c>
    </row>
    <row r="33" spans="1:1" x14ac:dyDescent="0.25">
      <c r="A33" s="19" t="s">
        <v>328</v>
      </c>
    </row>
    <row r="34" spans="1:1" x14ac:dyDescent="0.25">
      <c r="A34" s="19" t="s">
        <v>372</v>
      </c>
    </row>
    <row r="35" spans="1:1" x14ac:dyDescent="0.25">
      <c r="A35" s="19" t="s">
        <v>253</v>
      </c>
    </row>
    <row r="36" spans="1:1" x14ac:dyDescent="0.25">
      <c r="A36" s="19" t="s">
        <v>258</v>
      </c>
    </row>
    <row r="37" spans="1:1" x14ac:dyDescent="0.25">
      <c r="A37" s="19" t="s">
        <v>259</v>
      </c>
    </row>
    <row r="38" spans="1:1" x14ac:dyDescent="0.25">
      <c r="A38" s="19" t="s">
        <v>266</v>
      </c>
    </row>
    <row r="39" spans="1:1" x14ac:dyDescent="0.25">
      <c r="A39" s="19" t="s">
        <v>295</v>
      </c>
    </row>
    <row r="40" spans="1:1" x14ac:dyDescent="0.25">
      <c r="A40" s="19" t="s">
        <v>362</v>
      </c>
    </row>
    <row r="41" spans="1:1" x14ac:dyDescent="0.25">
      <c r="A41" s="19" t="s">
        <v>366</v>
      </c>
    </row>
    <row r="42" spans="1:1" x14ac:dyDescent="0.25">
      <c r="A42" s="19" t="s">
        <v>382</v>
      </c>
    </row>
    <row r="43" spans="1:1" x14ac:dyDescent="0.25">
      <c r="A43" s="19" t="s">
        <v>395</v>
      </c>
    </row>
    <row r="44" spans="1:1" x14ac:dyDescent="0.25">
      <c r="A44" s="19" t="s">
        <v>249</v>
      </c>
    </row>
    <row r="45" spans="1:1" x14ac:dyDescent="0.25">
      <c r="A45" s="19" t="s">
        <v>262</v>
      </c>
    </row>
    <row r="46" spans="1:1" x14ac:dyDescent="0.25">
      <c r="A46" s="19" t="s">
        <v>319</v>
      </c>
    </row>
    <row r="47" spans="1:1" x14ac:dyDescent="0.25">
      <c r="A47" s="19" t="s">
        <v>267</v>
      </c>
    </row>
    <row r="48" spans="1:1" x14ac:dyDescent="0.25">
      <c r="A48" s="19" t="s">
        <v>314</v>
      </c>
    </row>
    <row r="49" spans="1:1" x14ac:dyDescent="0.25">
      <c r="A49" s="19" t="s">
        <v>387</v>
      </c>
    </row>
    <row r="50" spans="1:1" x14ac:dyDescent="0.25">
      <c r="A50" s="19" t="s">
        <v>285</v>
      </c>
    </row>
    <row r="51" spans="1:1" x14ac:dyDescent="0.25">
      <c r="A51" s="19" t="s">
        <v>294</v>
      </c>
    </row>
    <row r="52" spans="1:1" x14ac:dyDescent="0.25">
      <c r="A52" s="19" t="s">
        <v>308</v>
      </c>
    </row>
    <row r="53" spans="1:1" x14ac:dyDescent="0.25">
      <c r="A53" s="19" t="s">
        <v>324</v>
      </c>
    </row>
    <row r="54" spans="1:1" x14ac:dyDescent="0.25">
      <c r="A54" s="19" t="s">
        <v>342</v>
      </c>
    </row>
    <row r="55" spans="1:1" x14ac:dyDescent="0.25">
      <c r="A55" s="19" t="s">
        <v>347</v>
      </c>
    </row>
    <row r="56" spans="1:1" x14ac:dyDescent="0.25">
      <c r="A56" s="19" t="s">
        <v>370</v>
      </c>
    </row>
    <row r="57" spans="1:1" x14ac:dyDescent="0.25">
      <c r="A57" s="19" t="s">
        <v>402</v>
      </c>
    </row>
    <row r="58" spans="1:1" x14ac:dyDescent="0.25">
      <c r="A58" s="19" t="s">
        <v>391</v>
      </c>
    </row>
    <row r="59" spans="1:1" x14ac:dyDescent="0.25">
      <c r="A59" s="19" t="s">
        <v>245</v>
      </c>
    </row>
    <row r="60" spans="1:1" x14ac:dyDescent="0.25">
      <c r="A60" s="19" t="s">
        <v>275</v>
      </c>
    </row>
    <row r="61" spans="1:1" x14ac:dyDescent="0.25">
      <c r="A61" s="19" t="s">
        <v>284</v>
      </c>
    </row>
    <row r="62" spans="1:1" x14ac:dyDescent="0.25">
      <c r="A62" s="19" t="s">
        <v>246</v>
      </c>
    </row>
    <row r="63" spans="1:1" x14ac:dyDescent="0.25">
      <c r="A63" s="19" t="s">
        <v>250</v>
      </c>
    </row>
    <row r="64" spans="1:1" x14ac:dyDescent="0.25">
      <c r="A64" s="19" t="s">
        <v>299</v>
      </c>
    </row>
    <row r="65" spans="1:1" x14ac:dyDescent="0.25">
      <c r="A65" s="19" t="s">
        <v>257</v>
      </c>
    </row>
    <row r="66" spans="1:1" x14ac:dyDescent="0.25">
      <c r="A66" s="19" t="s">
        <v>394</v>
      </c>
    </row>
    <row r="67" spans="1:1" x14ac:dyDescent="0.25">
      <c r="A67" s="19" t="s">
        <v>396</v>
      </c>
    </row>
    <row r="68" spans="1:1" x14ac:dyDescent="0.25">
      <c r="A68" s="19" t="s">
        <v>397</v>
      </c>
    </row>
    <row r="69" spans="1:1" x14ac:dyDescent="0.25">
      <c r="A69" s="19" t="s">
        <v>315</v>
      </c>
    </row>
    <row r="70" spans="1:1" x14ac:dyDescent="0.25">
      <c r="A70" s="19" t="s">
        <v>268</v>
      </c>
    </row>
    <row r="71" spans="1:1" x14ac:dyDescent="0.25">
      <c r="A71" s="19" t="s">
        <v>292</v>
      </c>
    </row>
    <row r="72" spans="1:1" x14ac:dyDescent="0.25">
      <c r="A72" s="19" t="s">
        <v>360</v>
      </c>
    </row>
    <row r="73" spans="1:1" x14ac:dyDescent="0.25">
      <c r="A73" s="19" t="s">
        <v>269</v>
      </c>
    </row>
    <row r="74" spans="1:1" x14ac:dyDescent="0.25">
      <c r="A74" s="19" t="s">
        <v>277</v>
      </c>
    </row>
    <row r="75" spans="1:1" x14ac:dyDescent="0.25">
      <c r="A75" s="19" t="s">
        <v>298</v>
      </c>
    </row>
    <row r="76" spans="1:1" x14ac:dyDescent="0.25">
      <c r="A76" s="19" t="s">
        <v>385</v>
      </c>
    </row>
    <row r="77" spans="1:1" x14ac:dyDescent="0.25">
      <c r="A77" s="19" t="s">
        <v>355</v>
      </c>
    </row>
    <row r="78" spans="1:1" x14ac:dyDescent="0.25">
      <c r="A78" s="19" t="s">
        <v>351</v>
      </c>
    </row>
    <row r="79" spans="1:1" x14ac:dyDescent="0.25">
      <c r="A79" s="19" t="s">
        <v>321</v>
      </c>
    </row>
    <row r="80" spans="1:1" x14ac:dyDescent="0.25">
      <c r="A80" s="19" t="s">
        <v>276</v>
      </c>
    </row>
    <row r="81" spans="1:1" x14ac:dyDescent="0.25">
      <c r="A81" s="19" t="s">
        <v>306</v>
      </c>
    </row>
    <row r="82" spans="1:1" x14ac:dyDescent="0.25">
      <c r="A82" s="19" t="s">
        <v>297</v>
      </c>
    </row>
    <row r="83" spans="1:1" x14ac:dyDescent="0.25">
      <c r="A83" s="19" t="s">
        <v>338</v>
      </c>
    </row>
    <row r="84" spans="1:1" x14ac:dyDescent="0.25">
      <c r="A84" s="19" t="s">
        <v>401</v>
      </c>
    </row>
    <row r="85" spans="1:1" x14ac:dyDescent="0.25">
      <c r="A85" s="19" t="s">
        <v>247</v>
      </c>
    </row>
    <row r="86" spans="1:1" x14ac:dyDescent="0.25">
      <c r="A86" s="19" t="s">
        <v>332</v>
      </c>
    </row>
    <row r="87" spans="1:1" x14ac:dyDescent="0.25">
      <c r="A87" s="19" t="s">
        <v>287</v>
      </c>
    </row>
    <row r="88" spans="1:1" x14ac:dyDescent="0.25">
      <c r="A88" s="19" t="s">
        <v>244</v>
      </c>
    </row>
    <row r="89" spans="1:1" x14ac:dyDescent="0.25">
      <c r="A89" s="19" t="s">
        <v>296</v>
      </c>
    </row>
    <row r="90" spans="1:1" x14ac:dyDescent="0.25">
      <c r="A90" s="19" t="s">
        <v>368</v>
      </c>
    </row>
    <row r="91" spans="1:1" x14ac:dyDescent="0.25">
      <c r="A91" s="19" t="s">
        <v>329</v>
      </c>
    </row>
    <row r="92" spans="1:1" x14ac:dyDescent="0.25">
      <c r="A92" s="19" t="s">
        <v>357</v>
      </c>
    </row>
    <row r="93" spans="1:1" x14ac:dyDescent="0.25">
      <c r="A93" s="19" t="s">
        <v>255</v>
      </c>
    </row>
    <row r="94" spans="1:1" x14ac:dyDescent="0.25">
      <c r="A94" s="19" t="s">
        <v>288</v>
      </c>
    </row>
    <row r="95" spans="1:1" x14ac:dyDescent="0.25">
      <c r="A95" s="19" t="s">
        <v>290</v>
      </c>
    </row>
    <row r="96" spans="1:1" x14ac:dyDescent="0.25">
      <c r="A96" s="19" t="s">
        <v>302</v>
      </c>
    </row>
    <row r="97" spans="1:1" x14ac:dyDescent="0.25">
      <c r="A97" s="19" t="s">
        <v>307</v>
      </c>
    </row>
    <row r="98" spans="1:1" x14ac:dyDescent="0.25">
      <c r="A98" s="19" t="s">
        <v>367</v>
      </c>
    </row>
    <row r="99" spans="1:1" x14ac:dyDescent="0.25">
      <c r="A99" s="19" t="s">
        <v>281</v>
      </c>
    </row>
    <row r="100" spans="1:1" x14ac:dyDescent="0.25">
      <c r="A100" s="19" t="s">
        <v>286</v>
      </c>
    </row>
    <row r="101" spans="1:1" x14ac:dyDescent="0.25">
      <c r="A101" s="19" t="s">
        <v>322</v>
      </c>
    </row>
    <row r="102" spans="1:1" x14ac:dyDescent="0.25">
      <c r="A102" s="19" t="s">
        <v>374</v>
      </c>
    </row>
    <row r="103" spans="1:1" x14ac:dyDescent="0.25">
      <c r="A103" s="19" t="s">
        <v>375</v>
      </c>
    </row>
    <row r="104" spans="1:1" x14ac:dyDescent="0.25">
      <c r="A104" s="19" t="s">
        <v>326</v>
      </c>
    </row>
    <row r="105" spans="1:1" x14ac:dyDescent="0.25">
      <c r="A105" s="19" t="s">
        <v>325</v>
      </c>
    </row>
    <row r="106" spans="1:1" x14ac:dyDescent="0.25">
      <c r="A106" s="19" t="s">
        <v>251</v>
      </c>
    </row>
    <row r="107" spans="1:1" x14ac:dyDescent="0.25">
      <c r="A107" s="19" t="s">
        <v>378</v>
      </c>
    </row>
    <row r="108" spans="1:1" x14ac:dyDescent="0.25">
      <c r="A108" s="19" t="s">
        <v>252</v>
      </c>
    </row>
    <row r="109" spans="1:1" x14ac:dyDescent="0.25">
      <c r="A109" s="19" t="s">
        <v>341</v>
      </c>
    </row>
    <row r="110" spans="1:1" x14ac:dyDescent="0.25">
      <c r="A110" s="19" t="s">
        <v>282</v>
      </c>
    </row>
    <row r="111" spans="1:1" x14ac:dyDescent="0.25">
      <c r="A111" s="19" t="s">
        <v>343</v>
      </c>
    </row>
    <row r="112" spans="1:1" x14ac:dyDescent="0.25">
      <c r="A112" s="19" t="s">
        <v>263</v>
      </c>
    </row>
    <row r="113" spans="1:1" x14ac:dyDescent="0.25">
      <c r="A113" s="19" t="s">
        <v>381</v>
      </c>
    </row>
    <row r="114" spans="1:1" x14ac:dyDescent="0.25">
      <c r="A114" s="19" t="s">
        <v>383</v>
      </c>
    </row>
    <row r="115" spans="1:1" x14ac:dyDescent="0.25">
      <c r="A115" s="19" t="s">
        <v>301</v>
      </c>
    </row>
    <row r="116" spans="1:1" x14ac:dyDescent="0.25">
      <c r="A116" s="19" t="s">
        <v>350</v>
      </c>
    </row>
    <row r="117" spans="1:1" x14ac:dyDescent="0.25">
      <c r="A117" s="19" t="s">
        <v>335</v>
      </c>
    </row>
    <row r="118" spans="1:1" x14ac:dyDescent="0.25">
      <c r="A118" s="19" t="s">
        <v>380</v>
      </c>
    </row>
    <row r="119" spans="1:1" x14ac:dyDescent="0.25">
      <c r="A119" s="19" t="s">
        <v>334</v>
      </c>
    </row>
    <row r="120" spans="1:1" x14ac:dyDescent="0.25">
      <c r="A120" s="19" t="s">
        <v>248</v>
      </c>
    </row>
    <row r="121" spans="1:1" x14ac:dyDescent="0.25">
      <c r="A121" s="19" t="s">
        <v>270</v>
      </c>
    </row>
    <row r="122" spans="1:1" x14ac:dyDescent="0.25">
      <c r="A122" s="19" t="s">
        <v>272</v>
      </c>
    </row>
    <row r="123" spans="1:1" x14ac:dyDescent="0.25">
      <c r="A123" s="19" t="s">
        <v>274</v>
      </c>
    </row>
    <row r="124" spans="1:1" x14ac:dyDescent="0.25">
      <c r="A124" s="19" t="s">
        <v>279</v>
      </c>
    </row>
    <row r="125" spans="1:1" x14ac:dyDescent="0.25">
      <c r="A125" s="19" t="s">
        <v>352</v>
      </c>
    </row>
    <row r="126" spans="1:1" x14ac:dyDescent="0.25">
      <c r="A126" s="19" t="s">
        <v>339</v>
      </c>
    </row>
    <row r="127" spans="1:1" x14ac:dyDescent="0.25">
      <c r="A127" s="19" t="s">
        <v>388</v>
      </c>
    </row>
    <row r="128" spans="1:1" x14ac:dyDescent="0.25">
      <c r="A128" s="19" t="s">
        <v>264</v>
      </c>
    </row>
    <row r="129" spans="1:1" x14ac:dyDescent="0.25">
      <c r="A129" s="19" t="s">
        <v>293</v>
      </c>
    </row>
    <row r="130" spans="1:1" x14ac:dyDescent="0.25">
      <c r="A130" s="19" t="s">
        <v>400</v>
      </c>
    </row>
    <row r="131" spans="1:1" x14ac:dyDescent="0.25">
      <c r="A131" s="19" t="s">
        <v>261</v>
      </c>
    </row>
    <row r="132" spans="1:1" x14ac:dyDescent="0.25">
      <c r="A132" s="19" t="s">
        <v>305</v>
      </c>
    </row>
    <row r="133" spans="1:1" x14ac:dyDescent="0.25">
      <c r="A133" s="19" t="s">
        <v>348</v>
      </c>
    </row>
    <row r="134" spans="1:1" x14ac:dyDescent="0.25">
      <c r="A134" s="19" t="s">
        <v>356</v>
      </c>
    </row>
    <row r="135" spans="1:1" x14ac:dyDescent="0.25">
      <c r="A135" s="19" t="s">
        <v>398</v>
      </c>
    </row>
    <row r="136" spans="1:1" x14ac:dyDescent="0.25">
      <c r="A136" s="19" t="s">
        <v>313</v>
      </c>
    </row>
    <row r="137" spans="1:1" x14ac:dyDescent="0.25">
      <c r="A137" s="19" t="s">
        <v>340</v>
      </c>
    </row>
    <row r="138" spans="1:1" x14ac:dyDescent="0.25">
      <c r="A138" s="19" t="s">
        <v>361</v>
      </c>
    </row>
    <row r="139" spans="1:1" x14ac:dyDescent="0.25">
      <c r="A139" s="19" t="s">
        <v>271</v>
      </c>
    </row>
    <row r="140" spans="1:1" x14ac:dyDescent="0.25">
      <c r="A140" s="19" t="s">
        <v>265</v>
      </c>
    </row>
    <row r="141" spans="1:1" x14ac:dyDescent="0.25">
      <c r="A141" s="19" t="s">
        <v>359</v>
      </c>
    </row>
    <row r="142" spans="1:1" x14ac:dyDescent="0.25">
      <c r="A142" s="19" t="s">
        <v>337</v>
      </c>
    </row>
    <row r="143" spans="1:1" x14ac:dyDescent="0.25">
      <c r="A143" s="19" t="s">
        <v>323</v>
      </c>
    </row>
    <row r="144" spans="1:1" x14ac:dyDescent="0.25">
      <c r="A144" s="19" t="s">
        <v>363</v>
      </c>
    </row>
    <row r="145" spans="1:1" x14ac:dyDescent="0.25">
      <c r="A145" s="19" t="s">
        <v>303</v>
      </c>
    </row>
    <row r="146" spans="1:1" x14ac:dyDescent="0.25">
      <c r="A146" s="19" t="s">
        <v>336</v>
      </c>
    </row>
    <row r="147" spans="1:1" x14ac:dyDescent="0.25">
      <c r="A147" s="19" t="s">
        <v>346</v>
      </c>
    </row>
    <row r="148" spans="1:1" x14ac:dyDescent="0.25">
      <c r="A148" s="19" t="s">
        <v>353</v>
      </c>
    </row>
    <row r="149" spans="1:1" x14ac:dyDescent="0.25">
      <c r="A149" s="19" t="s">
        <v>300</v>
      </c>
    </row>
    <row r="150" spans="1:1" x14ac:dyDescent="0.25">
      <c r="A150" s="19" t="s">
        <v>312</v>
      </c>
    </row>
    <row r="151" spans="1:1" x14ac:dyDescent="0.25">
      <c r="A151" s="19" t="s">
        <v>389</v>
      </c>
    </row>
    <row r="152" spans="1:1" x14ac:dyDescent="0.25">
      <c r="A152" s="19" t="s">
        <v>377</v>
      </c>
    </row>
    <row r="153" spans="1:1" x14ac:dyDescent="0.25">
      <c r="A153" s="19" t="s">
        <v>371</v>
      </c>
    </row>
    <row r="154" spans="1:1" x14ac:dyDescent="0.25">
      <c r="A154" s="19" t="s">
        <v>254</v>
      </c>
    </row>
    <row r="155" spans="1:1" x14ac:dyDescent="0.25">
      <c r="A155" s="19" t="s">
        <v>393</v>
      </c>
    </row>
    <row r="156" spans="1:1" x14ac:dyDescent="0.25">
      <c r="A156" s="19" t="s">
        <v>320</v>
      </c>
    </row>
    <row r="157" spans="1:1" x14ac:dyDescent="0.25">
      <c r="A157" s="19" t="s">
        <v>333</v>
      </c>
    </row>
    <row r="158" spans="1:1" x14ac:dyDescent="0.25">
      <c r="A158" s="19" t="s">
        <v>392</v>
      </c>
    </row>
    <row r="159" spans="1:1" x14ac:dyDescent="0.25">
      <c r="A159" s="19" t="s">
        <v>316</v>
      </c>
    </row>
    <row r="160" spans="1:1" x14ac:dyDescent="0.25">
      <c r="A160" s="19" t="s">
        <v>317</v>
      </c>
    </row>
    <row r="161" spans="1:1" x14ac:dyDescent="0.25">
      <c r="A161" s="19" t="s">
        <v>310</v>
      </c>
    </row>
    <row r="162" spans="1:1" x14ac:dyDescent="0.25">
      <c r="A162" s="19" t="s">
        <v>354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E11" sqref="E11"/>
    </sheetView>
  </sheetViews>
  <sheetFormatPr baseColWidth="10" defaultRowHeight="15" x14ac:dyDescent="0.25"/>
  <cols>
    <col min="2" max="2" width="27.42578125" customWidth="1"/>
    <col min="5" max="5" width="74.7109375" bestFit="1" customWidth="1"/>
  </cols>
  <sheetData>
    <row r="1" spans="1:11" x14ac:dyDescent="0.25">
      <c r="A1" s="2" t="s">
        <v>16</v>
      </c>
      <c r="B1" s="2" t="s">
        <v>17</v>
      </c>
      <c r="C1" s="2" t="s">
        <v>18</v>
      </c>
      <c r="D1" s="2" t="s">
        <v>19</v>
      </c>
      <c r="E1" s="2" t="s">
        <v>20</v>
      </c>
      <c r="F1" s="2" t="s">
        <v>21</v>
      </c>
      <c r="G1" s="2" t="s">
        <v>22</v>
      </c>
      <c r="H1" s="2" t="s">
        <v>15</v>
      </c>
      <c r="I1" s="2" t="s">
        <v>23</v>
      </c>
      <c r="J1" s="2" t="s">
        <v>24</v>
      </c>
      <c r="K1" s="2" t="s">
        <v>25</v>
      </c>
    </row>
    <row r="2" spans="1:11" x14ac:dyDescent="0.25">
      <c r="A2" s="1" t="str">
        <f t="shared" ref="A2:A47" si="0">CONCATENATE(D2,F2)</f>
        <v>1701425ARB820712U77</v>
      </c>
      <c r="B2" s="1" t="s">
        <v>26</v>
      </c>
      <c r="C2" s="1">
        <v>991</v>
      </c>
      <c r="D2" s="3">
        <v>1701425</v>
      </c>
      <c r="E2" s="1" t="s">
        <v>27</v>
      </c>
      <c r="F2" s="1" t="s">
        <v>28</v>
      </c>
      <c r="G2" s="1">
        <v>158875029</v>
      </c>
      <c r="H2" s="1" t="s">
        <v>29</v>
      </c>
      <c r="I2" s="1">
        <v>2017</v>
      </c>
      <c r="J2" s="1" t="s">
        <v>30</v>
      </c>
      <c r="K2" s="1" t="s">
        <v>31</v>
      </c>
    </row>
    <row r="3" spans="1:11" x14ac:dyDescent="0.25">
      <c r="A3" s="1" t="str">
        <f t="shared" si="0"/>
        <v>1703454SVD000317AH4</v>
      </c>
      <c r="B3" s="1" t="s">
        <v>94</v>
      </c>
      <c r="C3" s="1">
        <v>7872410</v>
      </c>
      <c r="D3" s="1">
        <v>1703454</v>
      </c>
      <c r="E3" s="1" t="s">
        <v>95</v>
      </c>
      <c r="F3" s="1" t="s">
        <v>96</v>
      </c>
      <c r="G3" s="1">
        <v>6395490</v>
      </c>
      <c r="H3" s="1" t="s">
        <v>97</v>
      </c>
      <c r="I3" s="1">
        <v>2018</v>
      </c>
      <c r="J3" s="1">
        <v>2018</v>
      </c>
      <c r="K3" s="1" t="s">
        <v>98</v>
      </c>
    </row>
    <row r="4" spans="1:11" x14ac:dyDescent="0.25">
      <c r="A4" s="1" t="str">
        <f t="shared" si="0"/>
        <v>1701255CIT9603266E3</v>
      </c>
      <c r="B4" s="1" t="s">
        <v>32</v>
      </c>
      <c r="C4" s="1">
        <v>949</v>
      </c>
      <c r="D4" s="3">
        <v>1701255</v>
      </c>
      <c r="E4" s="1" t="s">
        <v>33</v>
      </c>
      <c r="F4" s="1" t="s">
        <v>34</v>
      </c>
      <c r="G4" s="1">
        <v>14434636.84</v>
      </c>
      <c r="H4" s="1" t="s">
        <v>29</v>
      </c>
      <c r="I4" s="1">
        <v>2017</v>
      </c>
      <c r="J4" s="1" t="s">
        <v>35</v>
      </c>
      <c r="K4" s="1" t="s">
        <v>36</v>
      </c>
    </row>
    <row r="5" spans="1:11" x14ac:dyDescent="0.25">
      <c r="A5" s="1" t="str">
        <f t="shared" si="0"/>
        <v>1701255CIT9603266E3</v>
      </c>
      <c r="B5" s="1" t="s">
        <v>37</v>
      </c>
      <c r="C5" s="1">
        <v>950</v>
      </c>
      <c r="D5" s="3">
        <v>1701255</v>
      </c>
      <c r="E5" s="1" t="s">
        <v>33</v>
      </c>
      <c r="F5" s="1" t="s">
        <v>34</v>
      </c>
      <c r="G5" s="1">
        <v>16417775</v>
      </c>
      <c r="H5" s="1" t="s">
        <v>29</v>
      </c>
      <c r="I5" s="1">
        <v>2017</v>
      </c>
      <c r="J5" s="1" t="s">
        <v>35</v>
      </c>
      <c r="K5" s="1" t="s">
        <v>36</v>
      </c>
    </row>
    <row r="6" spans="1:11" x14ac:dyDescent="0.25">
      <c r="A6" s="1" t="str">
        <f t="shared" si="0"/>
        <v>1701255CIT9603266E3</v>
      </c>
      <c r="B6" s="1" t="s">
        <v>38</v>
      </c>
      <c r="C6" s="1">
        <v>951</v>
      </c>
      <c r="D6" s="3">
        <v>1701255</v>
      </c>
      <c r="E6" s="1" t="s">
        <v>33</v>
      </c>
      <c r="F6" s="1" t="s">
        <v>34</v>
      </c>
      <c r="G6" s="1">
        <v>16417775</v>
      </c>
      <c r="H6" s="1" t="s">
        <v>29</v>
      </c>
      <c r="I6" s="1">
        <v>2017</v>
      </c>
      <c r="J6" s="1" t="s">
        <v>35</v>
      </c>
      <c r="K6" s="1" t="s">
        <v>36</v>
      </c>
    </row>
    <row r="7" spans="1:11" x14ac:dyDescent="0.25">
      <c r="A7" s="1" t="str">
        <f t="shared" si="0"/>
        <v>1701255CIT9603266E3</v>
      </c>
      <c r="B7" s="1" t="s">
        <v>39</v>
      </c>
      <c r="C7" s="1">
        <v>945</v>
      </c>
      <c r="D7" s="3">
        <v>1701255</v>
      </c>
      <c r="E7" s="1" t="s">
        <v>33</v>
      </c>
      <c r="F7" s="1" t="s">
        <v>34</v>
      </c>
      <c r="G7" s="1">
        <v>14777185.43</v>
      </c>
      <c r="H7" s="1" t="s">
        <v>29</v>
      </c>
      <c r="I7" s="1">
        <v>2017</v>
      </c>
      <c r="J7" s="1" t="s">
        <v>40</v>
      </c>
      <c r="K7" s="1" t="s">
        <v>36</v>
      </c>
    </row>
    <row r="8" spans="1:11" x14ac:dyDescent="0.25">
      <c r="A8" s="1" t="str">
        <f t="shared" si="0"/>
        <v>1702148DEA7103086X2</v>
      </c>
      <c r="B8" s="1" t="s">
        <v>99</v>
      </c>
      <c r="C8" s="1">
        <v>7892606</v>
      </c>
      <c r="D8" s="1">
        <v>1702148</v>
      </c>
      <c r="E8" s="1" t="s">
        <v>100</v>
      </c>
      <c r="F8" s="1" t="s">
        <v>101</v>
      </c>
      <c r="G8" s="1">
        <v>8419831</v>
      </c>
      <c r="H8" s="1" t="s">
        <v>97</v>
      </c>
      <c r="I8" s="1">
        <v>2018</v>
      </c>
      <c r="J8" s="1">
        <v>2018</v>
      </c>
      <c r="K8" s="1" t="s">
        <v>102</v>
      </c>
    </row>
    <row r="9" spans="1:11" x14ac:dyDescent="0.25">
      <c r="A9" s="1" t="str">
        <f t="shared" si="0"/>
        <v>1702148DEA7103086X2</v>
      </c>
      <c r="B9" s="1" t="s">
        <v>103</v>
      </c>
      <c r="C9" s="1">
        <v>7892607</v>
      </c>
      <c r="D9" s="1">
        <v>1702148</v>
      </c>
      <c r="E9" s="1" t="s">
        <v>100</v>
      </c>
      <c r="F9" s="1" t="s">
        <v>101</v>
      </c>
      <c r="G9" s="1">
        <v>22891695.200000003</v>
      </c>
      <c r="H9" s="1" t="s">
        <v>97</v>
      </c>
      <c r="I9" s="1">
        <v>2018</v>
      </c>
      <c r="J9" s="1">
        <v>2018</v>
      </c>
      <c r="K9" s="1" t="s">
        <v>102</v>
      </c>
    </row>
    <row r="10" spans="1:11" x14ac:dyDescent="0.25">
      <c r="A10" s="1" t="str">
        <f t="shared" si="0"/>
        <v>1702148DEA7103086X2</v>
      </c>
      <c r="B10" s="1" t="s">
        <v>104</v>
      </c>
      <c r="C10" s="1">
        <v>7892600</v>
      </c>
      <c r="D10" s="1">
        <v>1702148</v>
      </c>
      <c r="E10" s="1" t="s">
        <v>100</v>
      </c>
      <c r="F10" s="1" t="s">
        <v>101</v>
      </c>
      <c r="G10" s="1">
        <v>9767003.9600000009</v>
      </c>
      <c r="H10" s="1" t="s">
        <v>97</v>
      </c>
      <c r="I10" s="1">
        <v>2018</v>
      </c>
      <c r="J10" s="1">
        <v>2018</v>
      </c>
      <c r="K10" s="1" t="s">
        <v>102</v>
      </c>
    </row>
    <row r="11" spans="1:11" x14ac:dyDescent="0.25">
      <c r="A11" s="1" t="str">
        <f t="shared" si="0"/>
        <v>1702148DEA7103086X2</v>
      </c>
      <c r="B11" s="1" t="s">
        <v>105</v>
      </c>
      <c r="C11" s="1">
        <v>7892608</v>
      </c>
      <c r="D11" s="1">
        <v>1702148</v>
      </c>
      <c r="E11" s="1" t="s">
        <v>100</v>
      </c>
      <c r="F11" s="1" t="s">
        <v>101</v>
      </c>
      <c r="G11" s="1">
        <v>34714508.469999999</v>
      </c>
      <c r="H11" s="1" t="s">
        <v>29</v>
      </c>
      <c r="I11" s="1">
        <v>2018</v>
      </c>
      <c r="J11" s="1" t="s">
        <v>106</v>
      </c>
      <c r="K11" s="1" t="s">
        <v>102</v>
      </c>
    </row>
    <row r="12" spans="1:11" x14ac:dyDescent="0.25">
      <c r="A12" s="1" t="str">
        <f t="shared" si="0"/>
        <v>1600746DMA810730C2A</v>
      </c>
      <c r="B12" s="1" t="s">
        <v>107</v>
      </c>
      <c r="C12" s="1">
        <v>7530400</v>
      </c>
      <c r="D12" s="1">
        <v>1600746</v>
      </c>
      <c r="E12" s="1" t="s">
        <v>108</v>
      </c>
      <c r="F12" s="1" t="s">
        <v>109</v>
      </c>
      <c r="G12" s="1">
        <v>129534300</v>
      </c>
      <c r="H12" s="1" t="s">
        <v>97</v>
      </c>
      <c r="I12" s="1">
        <v>2018</v>
      </c>
      <c r="J12" s="1">
        <v>2018</v>
      </c>
      <c r="K12" s="1" t="s">
        <v>110</v>
      </c>
    </row>
    <row r="13" spans="1:11" x14ac:dyDescent="0.25">
      <c r="A13" s="1" t="str">
        <f t="shared" si="0"/>
        <v>1801099DYS950802GB3</v>
      </c>
      <c r="B13" s="1" t="s">
        <v>111</v>
      </c>
      <c r="C13" s="1">
        <v>8080805</v>
      </c>
      <c r="D13" s="1">
        <v>1801099</v>
      </c>
      <c r="E13" s="1" t="s">
        <v>112</v>
      </c>
      <c r="F13" s="1" t="s">
        <v>113</v>
      </c>
      <c r="G13" s="1">
        <v>3322773</v>
      </c>
      <c r="H13" s="1" t="s">
        <v>97</v>
      </c>
      <c r="I13" s="1">
        <v>2018</v>
      </c>
      <c r="J13" s="1">
        <v>2018</v>
      </c>
      <c r="K13" s="1" t="s">
        <v>114</v>
      </c>
    </row>
    <row r="14" spans="1:11" x14ac:dyDescent="0.25">
      <c r="A14" s="1" t="str">
        <f t="shared" si="0"/>
        <v>1701736EAE091009UF7</v>
      </c>
      <c r="B14" s="1" t="s">
        <v>41</v>
      </c>
      <c r="C14" s="1">
        <v>776</v>
      </c>
      <c r="D14" s="3">
        <v>1701736</v>
      </c>
      <c r="E14" s="1" t="s">
        <v>42</v>
      </c>
      <c r="F14" s="1" t="s">
        <v>43</v>
      </c>
      <c r="G14" s="1">
        <v>7100000</v>
      </c>
      <c r="H14" s="1" t="s">
        <v>29</v>
      </c>
      <c r="I14" s="1">
        <v>2017</v>
      </c>
      <c r="J14" s="1" t="s">
        <v>30</v>
      </c>
      <c r="K14" s="1" t="s">
        <v>44</v>
      </c>
    </row>
    <row r="15" spans="1:11" x14ac:dyDescent="0.25">
      <c r="A15" s="1" t="str">
        <f t="shared" si="0"/>
        <v>1602190EME041012U1A</v>
      </c>
      <c r="B15" s="1" t="s">
        <v>115</v>
      </c>
      <c r="C15" s="1">
        <v>8082402</v>
      </c>
      <c r="D15" s="1">
        <v>1602190</v>
      </c>
      <c r="E15" s="1" t="s">
        <v>116</v>
      </c>
      <c r="F15" s="1" t="s">
        <v>117</v>
      </c>
      <c r="G15" s="1">
        <v>74838842.520000011</v>
      </c>
      <c r="H15" s="1" t="s">
        <v>97</v>
      </c>
      <c r="I15" s="1">
        <v>2018</v>
      </c>
      <c r="J15" s="1">
        <v>2018</v>
      </c>
      <c r="K15" s="1" t="s">
        <v>118</v>
      </c>
    </row>
    <row r="16" spans="1:11" x14ac:dyDescent="0.25">
      <c r="A16" s="1" t="str">
        <f t="shared" si="0"/>
        <v>1701262CME720930GM9</v>
      </c>
      <c r="B16" s="1" t="s">
        <v>119</v>
      </c>
      <c r="C16" s="1">
        <v>7872416</v>
      </c>
      <c r="D16" s="1">
        <v>1701262</v>
      </c>
      <c r="E16" s="1" t="s">
        <v>120</v>
      </c>
      <c r="F16" s="1" t="s">
        <v>121</v>
      </c>
      <c r="G16" s="1">
        <v>68574749</v>
      </c>
      <c r="H16" s="1" t="s">
        <v>97</v>
      </c>
      <c r="I16" s="1">
        <v>2018</v>
      </c>
      <c r="J16" s="1">
        <v>2018</v>
      </c>
      <c r="K16" s="1" t="s">
        <v>122</v>
      </c>
    </row>
    <row r="17" spans="1:11" x14ac:dyDescent="0.25">
      <c r="A17" s="1" t="str">
        <f t="shared" si="0"/>
        <v>1701262CME720930GM9</v>
      </c>
      <c r="B17" s="1" t="s">
        <v>123</v>
      </c>
      <c r="C17" s="1">
        <v>7872415</v>
      </c>
      <c r="D17" s="1">
        <v>1701262</v>
      </c>
      <c r="E17" s="1" t="s">
        <v>120</v>
      </c>
      <c r="F17" s="1" t="s">
        <v>121</v>
      </c>
      <c r="G17" s="1">
        <v>38699976</v>
      </c>
      <c r="H17" s="1" t="s">
        <v>97</v>
      </c>
      <c r="I17" s="1">
        <v>2018</v>
      </c>
      <c r="J17" s="1">
        <v>2018</v>
      </c>
      <c r="K17" s="1" t="s">
        <v>122</v>
      </c>
    </row>
    <row r="18" spans="1:11" x14ac:dyDescent="0.25">
      <c r="A18" s="1" t="str">
        <f t="shared" si="0"/>
        <v>1701262CME720930GM9</v>
      </c>
      <c r="B18" s="1" t="s">
        <v>124</v>
      </c>
      <c r="C18" s="1">
        <v>7892618</v>
      </c>
      <c r="D18" s="1">
        <v>1701262</v>
      </c>
      <c r="E18" s="1" t="s">
        <v>120</v>
      </c>
      <c r="F18" s="1" t="s">
        <v>121</v>
      </c>
      <c r="G18" s="1">
        <v>290914951</v>
      </c>
      <c r="H18" s="1" t="s">
        <v>97</v>
      </c>
      <c r="I18" s="1">
        <v>2018</v>
      </c>
      <c r="J18" s="1">
        <v>2018</v>
      </c>
      <c r="K18" s="1" t="s">
        <v>122</v>
      </c>
    </row>
    <row r="19" spans="1:11" x14ac:dyDescent="0.25">
      <c r="A19" s="1" t="str">
        <f t="shared" si="0"/>
        <v>1701262CME720930GM9</v>
      </c>
      <c r="B19" s="1" t="s">
        <v>125</v>
      </c>
      <c r="C19" s="1">
        <v>7872413</v>
      </c>
      <c r="D19" s="1">
        <v>1701262</v>
      </c>
      <c r="E19" s="1" t="s">
        <v>120</v>
      </c>
      <c r="F19" s="1" t="s">
        <v>121</v>
      </c>
      <c r="G19" s="1">
        <v>428354940</v>
      </c>
      <c r="H19" s="1" t="s">
        <v>97</v>
      </c>
      <c r="I19" s="1">
        <v>2018</v>
      </c>
      <c r="J19" s="1">
        <v>2018</v>
      </c>
      <c r="K19" s="1" t="s">
        <v>122</v>
      </c>
    </row>
    <row r="20" spans="1:11" x14ac:dyDescent="0.25">
      <c r="A20" s="1" t="str">
        <f t="shared" si="0"/>
        <v>1703904FTO940224B99</v>
      </c>
      <c r="B20" s="1" t="s">
        <v>126</v>
      </c>
      <c r="C20" s="1">
        <v>7396401</v>
      </c>
      <c r="D20" s="1">
        <v>1703904</v>
      </c>
      <c r="E20" s="1" t="s">
        <v>127</v>
      </c>
      <c r="F20" s="1" t="s">
        <v>128</v>
      </c>
      <c r="G20" s="1">
        <v>6923000</v>
      </c>
      <c r="H20" s="1" t="s">
        <v>97</v>
      </c>
      <c r="I20" s="1">
        <v>2018</v>
      </c>
      <c r="J20" s="1">
        <v>2018</v>
      </c>
      <c r="K20" s="1" t="s">
        <v>129</v>
      </c>
    </row>
    <row r="21" spans="1:11" x14ac:dyDescent="0.25">
      <c r="A21" s="1" t="str">
        <f t="shared" si="0"/>
        <v>1800720IRD951206NFA</v>
      </c>
      <c r="B21" s="1" t="s">
        <v>45</v>
      </c>
      <c r="C21" s="1">
        <v>933</v>
      </c>
      <c r="D21" s="3">
        <v>1800720</v>
      </c>
      <c r="E21" s="1" t="s">
        <v>46</v>
      </c>
      <c r="F21" s="1" t="s">
        <v>47</v>
      </c>
      <c r="G21" s="1">
        <v>22057843</v>
      </c>
      <c r="H21" s="1" t="s">
        <v>29</v>
      </c>
      <c r="I21" s="1">
        <v>2017</v>
      </c>
      <c r="J21" s="1" t="s">
        <v>40</v>
      </c>
      <c r="K21" s="1" t="s">
        <v>48</v>
      </c>
    </row>
    <row r="22" spans="1:11" x14ac:dyDescent="0.25">
      <c r="A22" s="1" t="str">
        <f t="shared" si="0"/>
        <v>1800720IRD951206NFA</v>
      </c>
      <c r="B22" s="1" t="s">
        <v>49</v>
      </c>
      <c r="C22" s="1">
        <v>797</v>
      </c>
      <c r="D22" s="3">
        <v>1800720</v>
      </c>
      <c r="E22" s="1" t="s">
        <v>46</v>
      </c>
      <c r="F22" s="1" t="s">
        <v>47</v>
      </c>
      <c r="G22" s="1">
        <v>297800000</v>
      </c>
      <c r="H22" s="1" t="s">
        <v>29</v>
      </c>
      <c r="I22" s="1">
        <v>2017</v>
      </c>
      <c r="J22" s="1" t="s">
        <v>40</v>
      </c>
      <c r="K22" s="1" t="s">
        <v>48</v>
      </c>
    </row>
    <row r="23" spans="1:11" x14ac:dyDescent="0.25">
      <c r="A23" s="1" t="str">
        <f t="shared" si="0"/>
        <v>1800323INT9103157U9</v>
      </c>
      <c r="B23" s="1" t="s">
        <v>52</v>
      </c>
      <c r="C23" s="1">
        <v>843</v>
      </c>
      <c r="D23" s="3">
        <v>1800323</v>
      </c>
      <c r="E23" s="1" t="s">
        <v>50</v>
      </c>
      <c r="F23" s="1" t="s">
        <v>51</v>
      </c>
      <c r="G23" s="1">
        <v>3296478</v>
      </c>
      <c r="H23" s="1" t="s">
        <v>29</v>
      </c>
      <c r="I23" s="1">
        <v>2017</v>
      </c>
      <c r="J23" s="1" t="s">
        <v>30</v>
      </c>
      <c r="K23" s="1" t="s">
        <v>52</v>
      </c>
    </row>
    <row r="24" spans="1:11" x14ac:dyDescent="0.25">
      <c r="A24" s="1" t="str">
        <f t="shared" si="0"/>
        <v>1800269KCM810226DEA</v>
      </c>
      <c r="B24" s="1" t="s">
        <v>53</v>
      </c>
      <c r="C24" s="1">
        <v>752</v>
      </c>
      <c r="D24" s="3">
        <v>1800269</v>
      </c>
      <c r="E24" s="1" t="s">
        <v>54</v>
      </c>
      <c r="F24" s="1" t="s">
        <v>55</v>
      </c>
      <c r="G24" s="1">
        <v>192135364.31999999</v>
      </c>
      <c r="H24" s="1" t="s">
        <v>29</v>
      </c>
      <c r="I24" s="1">
        <v>2017</v>
      </c>
      <c r="J24" s="1" t="s">
        <v>30</v>
      </c>
      <c r="K24" s="1" t="s">
        <v>56</v>
      </c>
    </row>
    <row r="25" spans="1:11" x14ac:dyDescent="0.25">
      <c r="A25" s="1" t="str">
        <f t="shared" si="0"/>
        <v>1800269KCM810226DEA</v>
      </c>
      <c r="B25" s="1" t="s">
        <v>130</v>
      </c>
      <c r="C25" s="1">
        <v>7776400</v>
      </c>
      <c r="D25" s="1">
        <v>1800269</v>
      </c>
      <c r="E25" s="1" t="s">
        <v>54</v>
      </c>
      <c r="F25" s="1" t="s">
        <v>55</v>
      </c>
      <c r="G25" s="1">
        <v>260002886.44</v>
      </c>
      <c r="H25" s="1" t="s">
        <v>97</v>
      </c>
      <c r="I25" s="1">
        <v>2018</v>
      </c>
      <c r="J25" s="1">
        <v>2018</v>
      </c>
      <c r="K25" s="1" t="s">
        <v>56</v>
      </c>
    </row>
    <row r="26" spans="1:11" x14ac:dyDescent="0.25">
      <c r="A26" s="1" t="str">
        <f t="shared" si="0"/>
        <v>1800329KME970924IP4</v>
      </c>
      <c r="B26" s="1" t="s">
        <v>131</v>
      </c>
      <c r="C26" s="1">
        <v>8080802</v>
      </c>
      <c r="D26" s="1">
        <v>1800329</v>
      </c>
      <c r="E26" s="1" t="s">
        <v>132</v>
      </c>
      <c r="F26" s="1" t="s">
        <v>133</v>
      </c>
      <c r="G26" s="1">
        <v>21691052</v>
      </c>
      <c r="H26" s="1" t="s">
        <v>29</v>
      </c>
      <c r="I26" s="1">
        <v>2018</v>
      </c>
      <c r="J26" s="1" t="s">
        <v>106</v>
      </c>
      <c r="K26" s="1" t="s">
        <v>134</v>
      </c>
    </row>
    <row r="27" spans="1:11" x14ac:dyDescent="0.25">
      <c r="A27" s="1" t="str">
        <f t="shared" si="0"/>
        <v>1701422LRS030905Q16</v>
      </c>
      <c r="B27" s="1" t="s">
        <v>57</v>
      </c>
      <c r="C27" s="1">
        <v>665</v>
      </c>
      <c r="D27" s="3">
        <v>1701422</v>
      </c>
      <c r="E27" s="1" t="s">
        <v>58</v>
      </c>
      <c r="F27" s="1" t="s">
        <v>59</v>
      </c>
      <c r="G27" s="1">
        <v>35907643</v>
      </c>
      <c r="H27" s="1" t="s">
        <v>29</v>
      </c>
      <c r="I27" s="1">
        <v>2017</v>
      </c>
      <c r="J27" s="1" t="s">
        <v>30</v>
      </c>
      <c r="K27" s="1" t="s">
        <v>60</v>
      </c>
    </row>
    <row r="28" spans="1:11" x14ac:dyDescent="0.25">
      <c r="A28" s="1" t="str">
        <f t="shared" si="0"/>
        <v>1702295LPI830527KJ2</v>
      </c>
      <c r="B28" s="1" t="s">
        <v>135</v>
      </c>
      <c r="C28" s="1">
        <v>7892617</v>
      </c>
      <c r="D28" s="1">
        <v>1702295</v>
      </c>
      <c r="E28" s="1" t="s">
        <v>136</v>
      </c>
      <c r="F28" s="1" t="s">
        <v>137</v>
      </c>
      <c r="G28" s="1">
        <v>57309276</v>
      </c>
      <c r="H28" s="1" t="s">
        <v>97</v>
      </c>
      <c r="I28" s="1">
        <v>2018</v>
      </c>
      <c r="J28" s="1">
        <v>2018</v>
      </c>
      <c r="K28" s="1" t="s">
        <v>138</v>
      </c>
    </row>
    <row r="29" spans="1:11" x14ac:dyDescent="0.25">
      <c r="A29" s="1" t="str">
        <f t="shared" si="0"/>
        <v>1702295LPI830527KJ2</v>
      </c>
      <c r="B29" s="1" t="s">
        <v>139</v>
      </c>
      <c r="C29" s="1">
        <v>7892614</v>
      </c>
      <c r="D29" s="1">
        <v>1702295</v>
      </c>
      <c r="E29" s="1" t="s">
        <v>136</v>
      </c>
      <c r="F29" s="1" t="s">
        <v>137</v>
      </c>
      <c r="G29" s="1">
        <v>54999826</v>
      </c>
      <c r="H29" s="1" t="s">
        <v>97</v>
      </c>
      <c r="I29" s="1">
        <v>2018</v>
      </c>
      <c r="J29" s="1">
        <v>2018</v>
      </c>
      <c r="K29" s="1" t="s">
        <v>138</v>
      </c>
    </row>
    <row r="30" spans="1:11" x14ac:dyDescent="0.25">
      <c r="A30" s="1" t="str">
        <f t="shared" si="0"/>
        <v>1600150LSI8112153I7</v>
      </c>
      <c r="B30" s="1" t="s">
        <v>61</v>
      </c>
      <c r="C30" s="1">
        <v>836</v>
      </c>
      <c r="D30" s="3">
        <v>1600150</v>
      </c>
      <c r="E30" s="1" t="s">
        <v>62</v>
      </c>
      <c r="F30" s="1" t="s">
        <v>63</v>
      </c>
      <c r="G30" s="1">
        <v>9235922</v>
      </c>
      <c r="H30" s="1" t="s">
        <v>29</v>
      </c>
      <c r="I30" s="1">
        <v>2017</v>
      </c>
      <c r="J30" s="1" t="s">
        <v>30</v>
      </c>
      <c r="K30" s="1" t="s">
        <v>64</v>
      </c>
    </row>
    <row r="31" spans="1:11" x14ac:dyDescent="0.25">
      <c r="A31" s="1" t="str">
        <f t="shared" si="0"/>
        <v>1600150LSI8112153I7</v>
      </c>
      <c r="B31" s="1" t="s">
        <v>65</v>
      </c>
      <c r="C31" s="1">
        <v>731</v>
      </c>
      <c r="D31" s="3">
        <v>1600150</v>
      </c>
      <c r="E31" s="1" t="s">
        <v>62</v>
      </c>
      <c r="F31" s="1" t="s">
        <v>63</v>
      </c>
      <c r="G31" s="1">
        <v>83895072.859999999</v>
      </c>
      <c r="H31" s="1" t="s">
        <v>29</v>
      </c>
      <c r="I31" s="1">
        <v>2017</v>
      </c>
      <c r="J31" s="1" t="s">
        <v>30</v>
      </c>
      <c r="K31" s="1" t="s">
        <v>64</v>
      </c>
    </row>
    <row r="32" spans="1:11" x14ac:dyDescent="0.25">
      <c r="A32" s="1" t="str">
        <f t="shared" si="0"/>
        <v>1600150LSI8112153I7</v>
      </c>
      <c r="B32" s="1" t="s">
        <v>140</v>
      </c>
      <c r="C32" s="1">
        <v>7892602</v>
      </c>
      <c r="D32" s="1">
        <v>1600150</v>
      </c>
      <c r="E32" s="1" t="s">
        <v>62</v>
      </c>
      <c r="F32" s="1" t="s">
        <v>63</v>
      </c>
      <c r="G32" s="1">
        <v>149074956</v>
      </c>
      <c r="H32" s="1" t="s">
        <v>29</v>
      </c>
      <c r="I32" s="1">
        <v>2018</v>
      </c>
      <c r="J32" s="1" t="s">
        <v>106</v>
      </c>
      <c r="K32" s="1" t="s">
        <v>64</v>
      </c>
    </row>
    <row r="33" spans="1:11" x14ac:dyDescent="0.25">
      <c r="A33" s="1" t="str">
        <f t="shared" si="0"/>
        <v>1600150LSI8112153I7</v>
      </c>
      <c r="B33" s="1" t="s">
        <v>141</v>
      </c>
      <c r="C33" s="1">
        <v>8082400</v>
      </c>
      <c r="D33" s="1">
        <v>1600150</v>
      </c>
      <c r="E33" s="1" t="s">
        <v>62</v>
      </c>
      <c r="F33" s="1" t="s">
        <v>63</v>
      </c>
      <c r="G33" s="1">
        <v>19675675.420000002</v>
      </c>
      <c r="H33" s="1" t="s">
        <v>29</v>
      </c>
      <c r="I33" s="1">
        <v>2018</v>
      </c>
      <c r="J33" s="1" t="s">
        <v>106</v>
      </c>
      <c r="K33" s="1" t="s">
        <v>64</v>
      </c>
    </row>
    <row r="34" spans="1:11" x14ac:dyDescent="0.25">
      <c r="A34" s="1" t="str">
        <f t="shared" si="0"/>
        <v>1701287LAM840803J2A</v>
      </c>
      <c r="B34" s="1" t="s">
        <v>142</v>
      </c>
      <c r="C34" s="1">
        <v>7396403</v>
      </c>
      <c r="D34" s="1">
        <v>1701287</v>
      </c>
      <c r="E34" s="1" t="s">
        <v>143</v>
      </c>
      <c r="F34" s="1" t="s">
        <v>144</v>
      </c>
      <c r="G34" s="1">
        <v>29730800</v>
      </c>
      <c r="H34" s="1" t="s">
        <v>97</v>
      </c>
      <c r="I34" s="1">
        <v>2018</v>
      </c>
      <c r="J34" s="1">
        <v>2018</v>
      </c>
      <c r="K34" s="1" t="s">
        <v>145</v>
      </c>
    </row>
    <row r="35" spans="1:11" x14ac:dyDescent="0.25">
      <c r="A35" s="1" t="str">
        <f t="shared" si="0"/>
        <v>1602373LSA120511F20</v>
      </c>
      <c r="B35" s="1" t="s">
        <v>66</v>
      </c>
      <c r="C35" s="1">
        <v>777</v>
      </c>
      <c r="D35" s="3">
        <v>1602373</v>
      </c>
      <c r="E35" s="1" t="s">
        <v>67</v>
      </c>
      <c r="F35" s="1" t="s">
        <v>68</v>
      </c>
      <c r="G35" s="1">
        <v>7111950.0800000001</v>
      </c>
      <c r="H35" s="1" t="s">
        <v>29</v>
      </c>
      <c r="I35" s="1">
        <v>2017</v>
      </c>
      <c r="J35" s="1" t="s">
        <v>35</v>
      </c>
      <c r="K35" s="1" t="s">
        <v>69</v>
      </c>
    </row>
    <row r="36" spans="1:11" x14ac:dyDescent="0.25">
      <c r="A36" s="1" t="str">
        <f t="shared" si="0"/>
        <v>1701284MAC8405088T7</v>
      </c>
      <c r="B36" s="1" t="s">
        <v>70</v>
      </c>
      <c r="C36" s="1">
        <v>744</v>
      </c>
      <c r="D36" s="3">
        <v>1701284</v>
      </c>
      <c r="E36" s="1" t="s">
        <v>71</v>
      </c>
      <c r="F36" s="1" t="s">
        <v>72</v>
      </c>
      <c r="G36" s="1">
        <v>40000000</v>
      </c>
      <c r="H36" s="1" t="s">
        <v>29</v>
      </c>
      <c r="I36" s="1">
        <v>2017</v>
      </c>
      <c r="J36" s="1" t="s">
        <v>30</v>
      </c>
      <c r="K36" s="1" t="s">
        <v>73</v>
      </c>
    </row>
    <row r="37" spans="1:11" x14ac:dyDescent="0.25">
      <c r="A37" s="1" t="str">
        <f t="shared" si="0"/>
        <v>1600740MSM0912029D5</v>
      </c>
      <c r="B37" s="1" t="s">
        <v>146</v>
      </c>
      <c r="C37" s="1">
        <v>7892619</v>
      </c>
      <c r="D37" s="1">
        <v>1600740</v>
      </c>
      <c r="E37" s="1" t="s">
        <v>147</v>
      </c>
      <c r="F37" s="1" t="s">
        <v>148</v>
      </c>
      <c r="G37" s="1">
        <v>46246654.710000001</v>
      </c>
      <c r="H37" s="1" t="s">
        <v>29</v>
      </c>
      <c r="I37" s="1">
        <v>2018</v>
      </c>
      <c r="J37" s="1" t="s">
        <v>149</v>
      </c>
      <c r="K37" s="1" t="s">
        <v>150</v>
      </c>
    </row>
    <row r="38" spans="1:11" x14ac:dyDescent="0.25">
      <c r="A38" s="1" t="str">
        <f t="shared" si="0"/>
        <v>1701408NIN110802PJ1</v>
      </c>
      <c r="B38" s="1" t="s">
        <v>74</v>
      </c>
      <c r="C38" s="1">
        <v>979</v>
      </c>
      <c r="D38" s="3">
        <v>1701408</v>
      </c>
      <c r="E38" s="1" t="s">
        <v>75</v>
      </c>
      <c r="F38" s="1" t="s">
        <v>76</v>
      </c>
      <c r="G38" s="1">
        <v>27010522</v>
      </c>
      <c r="H38" s="1" t="s">
        <v>29</v>
      </c>
      <c r="I38" s="1">
        <v>2017</v>
      </c>
      <c r="J38" s="1" t="s">
        <v>40</v>
      </c>
      <c r="K38" s="1" t="s">
        <v>77</v>
      </c>
    </row>
    <row r="39" spans="1:11" x14ac:dyDescent="0.25">
      <c r="A39" s="1" t="str">
        <f t="shared" si="0"/>
        <v>1800485OSI6610172E7</v>
      </c>
      <c r="B39" s="1" t="s">
        <v>151</v>
      </c>
      <c r="C39" s="1">
        <v>7872411</v>
      </c>
      <c r="D39" s="1">
        <v>1800485</v>
      </c>
      <c r="E39" s="1" t="s">
        <v>152</v>
      </c>
      <c r="F39" s="1" t="s">
        <v>153</v>
      </c>
      <c r="G39" s="1">
        <v>10093279.619999999</v>
      </c>
      <c r="H39" s="1" t="s">
        <v>97</v>
      </c>
      <c r="I39" s="1">
        <v>2018</v>
      </c>
      <c r="J39" s="1">
        <v>2018</v>
      </c>
      <c r="K39" s="1" t="s">
        <v>154</v>
      </c>
    </row>
    <row r="40" spans="1:11" x14ac:dyDescent="0.25">
      <c r="A40" s="1" t="str">
        <f t="shared" si="0"/>
        <v>1800723PMA930216GB2</v>
      </c>
      <c r="B40" s="1" t="s">
        <v>155</v>
      </c>
      <c r="C40" s="1">
        <v>5835900</v>
      </c>
      <c r="D40" s="1">
        <v>1800723</v>
      </c>
      <c r="E40" s="1" t="s">
        <v>156</v>
      </c>
      <c r="F40" s="1" t="s">
        <v>157</v>
      </c>
      <c r="G40" s="1">
        <v>42828000</v>
      </c>
      <c r="H40" s="1" t="s">
        <v>97</v>
      </c>
      <c r="I40" s="1">
        <v>2018</v>
      </c>
      <c r="J40" s="1">
        <v>2018</v>
      </c>
      <c r="K40" s="1" t="s">
        <v>158</v>
      </c>
    </row>
    <row r="41" spans="1:11" x14ac:dyDescent="0.25">
      <c r="A41" s="1" t="str">
        <f t="shared" si="0"/>
        <v>1800932PME5605296V4</v>
      </c>
      <c r="B41" s="1" t="s">
        <v>159</v>
      </c>
      <c r="C41" s="1">
        <v>7892605</v>
      </c>
      <c r="D41" s="1">
        <v>1800932</v>
      </c>
      <c r="E41" s="1" t="s">
        <v>160</v>
      </c>
      <c r="F41" s="1" t="s">
        <v>161</v>
      </c>
      <c r="G41" s="1">
        <v>18166764.459999997</v>
      </c>
      <c r="H41" s="1" t="s">
        <v>97</v>
      </c>
      <c r="I41" s="1">
        <v>2018</v>
      </c>
      <c r="J41" s="1">
        <v>2018</v>
      </c>
      <c r="K41" s="1" t="s">
        <v>162</v>
      </c>
    </row>
    <row r="42" spans="1:11" x14ac:dyDescent="0.25">
      <c r="A42" s="1" t="str">
        <f t="shared" si="0"/>
        <v>1800932PME5605296V4</v>
      </c>
      <c r="B42" s="1" t="s">
        <v>163</v>
      </c>
      <c r="C42" s="1">
        <v>7892613</v>
      </c>
      <c r="D42" s="1">
        <v>1800932</v>
      </c>
      <c r="E42" s="1" t="s">
        <v>160</v>
      </c>
      <c r="F42" s="1" t="s">
        <v>161</v>
      </c>
      <c r="G42" s="1">
        <v>131406148.82999998</v>
      </c>
      <c r="H42" s="1" t="s">
        <v>97</v>
      </c>
      <c r="I42" s="1">
        <v>2018</v>
      </c>
      <c r="J42" s="1">
        <v>2018</v>
      </c>
      <c r="K42" s="1" t="s">
        <v>162</v>
      </c>
    </row>
    <row r="43" spans="1:11" x14ac:dyDescent="0.25">
      <c r="A43" s="1" t="str">
        <f t="shared" si="0"/>
        <v>1704365PQC570424NV2</v>
      </c>
      <c r="B43" s="1" t="s">
        <v>78</v>
      </c>
      <c r="C43" s="1">
        <v>819</v>
      </c>
      <c r="D43" s="3">
        <v>1704365</v>
      </c>
      <c r="E43" s="1" t="s">
        <v>79</v>
      </c>
      <c r="F43" s="1" t="s">
        <v>80</v>
      </c>
      <c r="G43" s="1">
        <v>60185000</v>
      </c>
      <c r="H43" s="1" t="s">
        <v>29</v>
      </c>
      <c r="I43" s="1">
        <v>2017</v>
      </c>
      <c r="J43" s="1" t="s">
        <v>35</v>
      </c>
      <c r="K43" s="1" t="s">
        <v>81</v>
      </c>
    </row>
    <row r="44" spans="1:11" x14ac:dyDescent="0.25">
      <c r="A44" s="1" t="str">
        <f t="shared" si="0"/>
        <v>1800207SEP1312171X9</v>
      </c>
      <c r="B44" s="1" t="s">
        <v>82</v>
      </c>
      <c r="C44" s="1">
        <v>935</v>
      </c>
      <c r="D44" s="3">
        <v>1800207</v>
      </c>
      <c r="E44" s="1" t="s">
        <v>83</v>
      </c>
      <c r="F44" s="1" t="s">
        <v>84</v>
      </c>
      <c r="G44" s="1">
        <v>298373576</v>
      </c>
      <c r="H44" s="1" t="s">
        <v>29</v>
      </c>
      <c r="I44" s="1">
        <v>2017</v>
      </c>
      <c r="J44" s="1" t="s">
        <v>35</v>
      </c>
      <c r="K44" s="1" t="s">
        <v>85</v>
      </c>
    </row>
    <row r="45" spans="1:11" x14ac:dyDescent="0.25">
      <c r="A45" s="1" t="str">
        <f t="shared" si="0"/>
        <v>1800413TME840710TR4</v>
      </c>
      <c r="B45" s="1" t="s">
        <v>86</v>
      </c>
      <c r="C45" s="1">
        <v>782</v>
      </c>
      <c r="D45" s="3">
        <v>1800413</v>
      </c>
      <c r="E45" s="1" t="s">
        <v>87</v>
      </c>
      <c r="F45" s="1" t="s">
        <v>88</v>
      </c>
      <c r="G45" s="1">
        <v>28882005.199999999</v>
      </c>
      <c r="H45" s="1" t="s">
        <v>29</v>
      </c>
      <c r="I45" s="1">
        <v>2017</v>
      </c>
      <c r="J45" s="1" t="s">
        <v>35</v>
      </c>
      <c r="K45" s="1" t="s">
        <v>89</v>
      </c>
    </row>
    <row r="46" spans="1:11" x14ac:dyDescent="0.25">
      <c r="A46" s="1" t="str">
        <f t="shared" si="0"/>
        <v>1700320TAR820524PX8</v>
      </c>
      <c r="B46" s="1" t="s">
        <v>90</v>
      </c>
      <c r="C46" s="1">
        <v>598</v>
      </c>
      <c r="D46" s="3">
        <v>1700320</v>
      </c>
      <c r="E46" s="1" t="s">
        <v>91</v>
      </c>
      <c r="F46" s="1" t="s">
        <v>92</v>
      </c>
      <c r="G46" s="1">
        <v>9616903.4299999997</v>
      </c>
      <c r="H46" s="1" t="s">
        <v>29</v>
      </c>
      <c r="I46" s="1">
        <v>2017</v>
      </c>
      <c r="J46" s="1" t="s">
        <v>35</v>
      </c>
      <c r="K46" s="1" t="s">
        <v>93</v>
      </c>
    </row>
    <row r="47" spans="1:11" x14ac:dyDescent="0.25">
      <c r="A47" s="1" t="str">
        <f t="shared" si="0"/>
        <v>1600691VME640813HF6</v>
      </c>
      <c r="B47" s="1" t="s">
        <v>164</v>
      </c>
      <c r="C47" s="1">
        <v>6962200</v>
      </c>
      <c r="D47" s="1">
        <v>1600691</v>
      </c>
      <c r="E47" s="1" t="s">
        <v>165</v>
      </c>
      <c r="F47" s="1" t="s">
        <v>166</v>
      </c>
      <c r="G47" s="1">
        <v>303224000</v>
      </c>
      <c r="H47" s="1" t="s">
        <v>97</v>
      </c>
      <c r="I47" s="1">
        <v>2018</v>
      </c>
      <c r="J47" s="1">
        <v>2018</v>
      </c>
      <c r="K47" s="1" t="s">
        <v>167</v>
      </c>
    </row>
  </sheetData>
  <conditionalFormatting sqref="E1:E47">
    <cfRule type="duplicateValues" dxfId="1"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6" sqref="A16"/>
    </sheetView>
  </sheetViews>
  <sheetFormatPr baseColWidth="10" defaultRowHeight="15" x14ac:dyDescent="0.25"/>
  <cols>
    <col min="1" max="1" width="94.28515625" bestFit="1" customWidth="1"/>
  </cols>
  <sheetData>
    <row r="1" spans="1:1" s="19" customFormat="1" x14ac:dyDescent="0.25">
      <c r="A1" s="20" t="s">
        <v>226</v>
      </c>
    </row>
    <row r="2" spans="1:1" x14ac:dyDescent="0.25">
      <c r="A2" t="s">
        <v>210</v>
      </c>
    </row>
    <row r="3" spans="1:1" x14ac:dyDescent="0.25">
      <c r="A3" t="s">
        <v>211</v>
      </c>
    </row>
    <row r="4" spans="1:1" x14ac:dyDescent="0.25">
      <c r="A4" t="s">
        <v>212</v>
      </c>
    </row>
    <row r="5" spans="1:1" x14ac:dyDescent="0.25">
      <c r="A5" t="s">
        <v>217</v>
      </c>
    </row>
    <row r="6" spans="1:1" x14ac:dyDescent="0.25">
      <c r="A6" t="s">
        <v>214</v>
      </c>
    </row>
    <row r="7" spans="1:1" x14ac:dyDescent="0.25">
      <c r="A7" t="s">
        <v>213</v>
      </c>
    </row>
    <row r="8" spans="1:1" x14ac:dyDescent="0.25">
      <c r="A8" t="s">
        <v>215</v>
      </c>
    </row>
    <row r="9" spans="1:1" x14ac:dyDescent="0.25">
      <c r="A9" t="s">
        <v>216</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sheetData>
  <sheetProtection algorithmName="SHA-512" hashValue="lf74OyhZpb5in9BskJiih30r8NYGx923Igi9R1x5cqLmKdKqg0Kh+xHknQzuP2PLnlDk5yVveP/YMQrtARUusw==" saltValue="iKOhQ1O+HPbkOHCnMLMEl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33</vt:i4>
      </vt:variant>
    </vt:vector>
  </HeadingPairs>
  <TitlesOfParts>
    <vt:vector size="37" baseType="lpstr">
      <vt:lpstr>FORMATO</vt:lpstr>
      <vt:lpstr>Divisas</vt:lpstr>
      <vt:lpstr>CONTRIBUYENTES</vt:lpstr>
      <vt:lpstr>Anexo</vt:lpstr>
      <vt:lpstr>arbomex</vt:lpstr>
      <vt:lpstr>FORMATO!Área_de_impresión</vt:lpstr>
      <vt:lpstr>Conceptos</vt:lpstr>
      <vt:lpstr>continental</vt:lpstr>
      <vt:lpstr>corporacion</vt:lpstr>
      <vt:lpstr>corporación</vt:lpstr>
      <vt:lpstr>deacero</vt:lpstr>
      <vt:lpstr>derivados</vt:lpstr>
      <vt:lpstr>dysal</vt:lpstr>
      <vt:lpstr>energias</vt:lpstr>
      <vt:lpstr>eurotranciatura</vt:lpstr>
      <vt:lpstr>fca</vt:lpstr>
      <vt:lpstr>fritos</vt:lpstr>
      <vt:lpstr>innovare</vt:lpstr>
      <vt:lpstr>intercovamex</vt:lpstr>
      <vt:lpstr>kimberly</vt:lpstr>
      <vt:lpstr>koppert</vt:lpstr>
      <vt:lpstr>lamitec</vt:lpstr>
      <vt:lpstr>liber</vt:lpstr>
      <vt:lpstr>maclin</vt:lpstr>
      <vt:lpstr>maver</vt:lpstr>
      <vt:lpstr>medix</vt:lpstr>
      <vt:lpstr>mess</vt:lpstr>
      <vt:lpstr>novasem</vt:lpstr>
      <vt:lpstr>organo</vt:lpstr>
      <vt:lpstr>pisa</vt:lpstr>
      <vt:lpstr>quimicos</vt:lpstr>
      <vt:lpstr>raam</vt:lpstr>
      <vt:lpstr>servicios</vt:lpstr>
      <vt:lpstr>silanes</vt:lpstr>
      <vt:lpstr>ternium</vt:lpstr>
      <vt:lpstr>troquelados</vt:lpstr>
      <vt:lpstr>volkswagen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Josafat Sinuhe Hernandez Castaneda</dc:creator>
  <cp:lastModifiedBy>Viridiana Valencia Zetina</cp:lastModifiedBy>
  <cp:lastPrinted>2018-01-22T17:28:03Z</cp:lastPrinted>
  <dcterms:created xsi:type="dcterms:W3CDTF">2016-01-18T18:16:28Z</dcterms:created>
  <dcterms:modified xsi:type="dcterms:W3CDTF">2019-01-09T20:16:27Z</dcterms:modified>
</cp:coreProperties>
</file>